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TRASPARENZA\BILANCI PREVENTIVI 2013_2019\"/>
    </mc:Choice>
  </mc:AlternateContent>
  <xr:revisionPtr revIDLastSave="0" documentId="8_{95F4B143-8052-4033-A49C-6DA0103240A5}" xr6:coauthVersionLast="41" xr6:coauthVersionMax="41" xr10:uidLastSave="{00000000-0000-0000-0000-000000000000}"/>
  <bookViews>
    <workbookView xWindow="-120" yWindow="-120" windowWidth="29040" windowHeight="15840"/>
  </bookViews>
  <sheets>
    <sheet name="2015-2014 " sheetId="1" r:id="rId1"/>
  </sheets>
  <definedNames>
    <definedName name="_xlnm.Print_Area" localSheetId="0">'2015-2014 '!$A$1:$E$383</definedName>
  </definedNames>
  <calcPr calcId="181029"/>
</workbook>
</file>

<file path=xl/calcChain.xml><?xml version="1.0" encoding="utf-8"?>
<calcChain xmlns="http://schemas.openxmlformats.org/spreadsheetml/2006/main">
  <c r="E299" i="1" l="1"/>
  <c r="D218" i="1"/>
  <c r="D217" i="1"/>
  <c r="E218" i="1"/>
  <c r="E217" i="1"/>
  <c r="E213" i="1"/>
  <c r="D133" i="1"/>
  <c r="E185" i="1"/>
  <c r="E149" i="1"/>
  <c r="E132" i="1"/>
  <c r="D185" i="1"/>
  <c r="D149" i="1"/>
  <c r="D132" i="1"/>
  <c r="D110" i="1"/>
  <c r="D109" i="1"/>
  <c r="D118" i="1"/>
  <c r="D5" i="1"/>
  <c r="D17" i="1"/>
  <c r="D29" i="1"/>
  <c r="D32" i="1"/>
  <c r="D35" i="1"/>
  <c r="D39" i="1"/>
  <c r="D38" i="1"/>
  <c r="D43" i="1"/>
  <c r="D42" i="1"/>
  <c r="D48" i="1"/>
  <c r="D57" i="1"/>
  <c r="D77" i="1"/>
  <c r="D71" i="1"/>
  <c r="D84" i="1"/>
  <c r="D94" i="1"/>
  <c r="E5" i="1"/>
  <c r="E17" i="1"/>
  <c r="E4" i="1"/>
  <c r="E29" i="1"/>
  <c r="E32" i="1"/>
  <c r="E35" i="1"/>
  <c r="E39" i="1"/>
  <c r="E38" i="1"/>
  <c r="E43" i="1"/>
  <c r="E42" i="1"/>
  <c r="E48" i="1"/>
  <c r="E57" i="1"/>
  <c r="E77" i="1"/>
  <c r="E71" i="1"/>
  <c r="E84" i="1"/>
  <c r="E94" i="1"/>
  <c r="E133" i="1"/>
  <c r="E286" i="1"/>
  <c r="E285" i="1"/>
  <c r="E110" i="1"/>
  <c r="E118" i="1"/>
  <c r="E127" i="1"/>
  <c r="E195" i="1"/>
  <c r="E194" i="1"/>
  <c r="E205" i="1"/>
  <c r="E224" i="1"/>
  <c r="E226" i="1"/>
  <c r="E228" i="1"/>
  <c r="E234" i="1"/>
  <c r="E241" i="1"/>
  <c r="E254" i="1"/>
  <c r="E256" i="1"/>
  <c r="E233" i="1"/>
  <c r="E259" i="1"/>
  <c r="E262" i="1"/>
  <c r="E265" i="1"/>
  <c r="E268" i="1"/>
  <c r="E272" i="1"/>
  <c r="E274" i="1"/>
  <c r="E277" i="1"/>
  <c r="E279" i="1"/>
  <c r="E282" i="1"/>
  <c r="E281" i="1"/>
  <c r="E311" i="1"/>
  <c r="E315" i="1"/>
  <c r="E317" i="1"/>
  <c r="E314" i="1"/>
  <c r="E328" i="1"/>
  <c r="E336" i="1"/>
  <c r="E335" i="1"/>
  <c r="E339" i="1"/>
  <c r="E338" i="1"/>
  <c r="E348" i="1"/>
  <c r="E352" i="1"/>
  <c r="E357" i="1"/>
  <c r="E361" i="1"/>
  <c r="E356" i="1"/>
  <c r="D213" i="1"/>
  <c r="D205" i="1"/>
  <c r="D224" i="1"/>
  <c r="D226" i="1"/>
  <c r="D228" i="1"/>
  <c r="D286" i="1"/>
  <c r="D285" i="1"/>
  <c r="D127" i="1"/>
  <c r="D195" i="1"/>
  <c r="D194" i="1"/>
  <c r="D234" i="1"/>
  <c r="D241" i="1"/>
  <c r="D254" i="1"/>
  <c r="D256" i="1"/>
  <c r="D259" i="1"/>
  <c r="D262" i="1"/>
  <c r="D265" i="1"/>
  <c r="D268" i="1"/>
  <c r="D272" i="1"/>
  <c r="D274" i="1"/>
  <c r="D277" i="1"/>
  <c r="D279" i="1"/>
  <c r="D271" i="1"/>
  <c r="D282" i="1"/>
  <c r="D281" i="1"/>
  <c r="D348" i="1"/>
  <c r="D352" i="1"/>
  <c r="D357" i="1"/>
  <c r="D361" i="1"/>
  <c r="D336" i="1"/>
  <c r="D335" i="1"/>
  <c r="D339" i="1"/>
  <c r="D338" i="1"/>
  <c r="D311" i="1"/>
  <c r="D315" i="1"/>
  <c r="D317" i="1"/>
  <c r="D314" i="1"/>
  <c r="D328" i="1"/>
  <c r="D327" i="1"/>
  <c r="D371" i="1"/>
  <c r="D375" i="1"/>
  <c r="D370" i="1"/>
  <c r="D325" i="1"/>
  <c r="D320" i="1"/>
  <c r="D323" i="1"/>
  <c r="D321" i="1"/>
  <c r="D308" i="1"/>
  <c r="D306" i="1"/>
  <c r="D305" i="1"/>
  <c r="D45" i="1"/>
  <c r="E371" i="1"/>
  <c r="E375" i="1"/>
  <c r="E370" i="1"/>
  <c r="E327" i="1"/>
  <c r="E325" i="1"/>
  <c r="E323" i="1"/>
  <c r="E321" i="1"/>
  <c r="E320" i="1"/>
  <c r="E308" i="1"/>
  <c r="E306" i="1"/>
  <c r="E45" i="1"/>
  <c r="D28" i="1"/>
  <c r="D347" i="1"/>
  <c r="D4" i="1"/>
  <c r="D356" i="1"/>
  <c r="E216" i="1"/>
  <c r="D216" i="1"/>
  <c r="E258" i="1"/>
  <c r="E109" i="1"/>
  <c r="D365" i="1"/>
  <c r="E347" i="1"/>
  <c r="E365" i="1"/>
  <c r="D344" i="1"/>
  <c r="E344" i="1"/>
  <c r="D332" i="1"/>
  <c r="E332" i="1"/>
  <c r="E305" i="1"/>
  <c r="E271" i="1"/>
  <c r="D258" i="1"/>
  <c r="D233" i="1"/>
  <c r="D204" i="1"/>
  <c r="E204" i="1"/>
  <c r="E300" i="1"/>
  <c r="D47" i="1"/>
  <c r="E47" i="1"/>
  <c r="D105" i="1"/>
  <c r="E28" i="1"/>
  <c r="E105" i="1"/>
  <c r="D300" i="1"/>
  <c r="E302" i="1"/>
  <c r="E367" i="1"/>
  <c r="E383" i="1"/>
  <c r="D302" i="1"/>
  <c r="D367" i="1"/>
  <c r="D383" i="1"/>
</calcChain>
</file>

<file path=xl/sharedStrings.xml><?xml version="1.0" encoding="utf-8"?>
<sst xmlns="http://schemas.openxmlformats.org/spreadsheetml/2006/main" count="640" uniqueCount="624">
  <si>
    <t>A) VALORE DELLA PRODUZIONE</t>
  </si>
  <si>
    <t>A.1) Ricavi delle vendite e delle prestazioni</t>
  </si>
  <si>
    <t>A.1.a) Ricavi per prestazioni dell'attività istituzionale</t>
  </si>
  <si>
    <t>A.3) Variazione dei lavori in corso su ordinazione</t>
  </si>
  <si>
    <t>A.4.a) Costi capitalizzati per costi sostenuti in economia da attività istituzionale</t>
  </si>
  <si>
    <t>A.4.b) Costi capitalizzati per costi sostenuti in economia da attività commerciale</t>
  </si>
  <si>
    <t>A.5) Altri ricavi e proventi con separata indicazione dei contributi in conto esercizio</t>
  </si>
  <si>
    <t>A.5.a) Contributi in conto esercizio da Regione</t>
  </si>
  <si>
    <t>A.5.b) Contributi in conto esercizio da altri Enti pubblici</t>
  </si>
  <si>
    <t>A.5.c) Contributi in conto esercizio da altri soggetti</t>
  </si>
  <si>
    <t>A.5.d) Costi sterilizzati da utilizzo contributi per investimenti</t>
  </si>
  <si>
    <t>A.5.e) Altri ricavi e proventi,concorsi recuperi e rimborsi</t>
  </si>
  <si>
    <t>A.1.a.0001</t>
  </si>
  <si>
    <t>Ricavi per sanzioni amministrative</t>
  </si>
  <si>
    <t>A.1.a.0002</t>
  </si>
  <si>
    <t>Ricavi per rilascio autorizzazioni edilizie</t>
  </si>
  <si>
    <t>A.1.a.0003</t>
  </si>
  <si>
    <t>Ricavi per rilascio autorizzazioni impatto ambientale</t>
  </si>
  <si>
    <t>A.1.a.0004</t>
  </si>
  <si>
    <t>Ricavi per rilascio autorizzazioni attraversamento venatorio</t>
  </si>
  <si>
    <t>A.1.a.0005</t>
  </si>
  <si>
    <t>Ricavi per rilascio autorizzazioni taglio boschivo</t>
  </si>
  <si>
    <t>A.1.a.0006</t>
  </si>
  <si>
    <t>Ricavi per contributi censimento faunistico</t>
  </si>
  <si>
    <t>A.1.a.0007</t>
  </si>
  <si>
    <t>Ricavi per contributi tesserini funghi</t>
  </si>
  <si>
    <t>A.1.a.0008</t>
  </si>
  <si>
    <t>Ricavi per autorizzazioni alla navigazione</t>
  </si>
  <si>
    <t>A.1.a.0010</t>
  </si>
  <si>
    <t>Ricavi per autorizzazioni allo smaltimento</t>
  </si>
  <si>
    <t>A.1.a.0011</t>
  </si>
  <si>
    <t>A.1.b) Ricavi per prestazioni dell'attività commerciale</t>
  </si>
  <si>
    <t>A.1.b.0001</t>
  </si>
  <si>
    <t>Ricavi per ingressi e visite parco</t>
  </si>
  <si>
    <t>A.1.b.0002</t>
  </si>
  <si>
    <t>Ricavi per noleggi e concessioni beni parco</t>
  </si>
  <si>
    <t>A.1.b.0003</t>
  </si>
  <si>
    <t>Ricavi per foresteria</t>
  </si>
  <si>
    <t>A.1.b.0004</t>
  </si>
  <si>
    <t>Ricavi pubblicità e sponsorizzazioni</t>
  </si>
  <si>
    <t>A.1.b.0005</t>
  </si>
  <si>
    <t>Ricavi vendita gadget e marchandising</t>
  </si>
  <si>
    <t>A.1.b.0006</t>
  </si>
  <si>
    <t>Ricavi attività editoriali</t>
  </si>
  <si>
    <t>A.1.b.0007</t>
  </si>
  <si>
    <t>A.1.b.0008</t>
  </si>
  <si>
    <t>Ricavi vendita legname e altri prodotti del parco</t>
  </si>
  <si>
    <t>A.1.b.0009</t>
  </si>
  <si>
    <t>Ricavi per royaltie ed altri servizi commerciali</t>
  </si>
  <si>
    <t xml:space="preserve">A.2) Variazione delle rimanenze </t>
  </si>
  <si>
    <t>A.2.a) Variazione delle rimanenze di prodotti in corso di lavorazione</t>
  </si>
  <si>
    <t>A.2.a.0001</t>
  </si>
  <si>
    <t>Rimanenze iniziali di prodotti in corso di lavorazione (segno meno o dare)</t>
  </si>
  <si>
    <t>A.2.a.0002</t>
  </si>
  <si>
    <t>Rimanenze finali di prodotti in corso di lavorazione (segno più o avere)</t>
  </si>
  <si>
    <t>A.2.b.0001</t>
  </si>
  <si>
    <t>A.2.b.0002</t>
  </si>
  <si>
    <t>A.2.c.0001</t>
  </si>
  <si>
    <t>A.2.c.0002</t>
  </si>
  <si>
    <t>Rimanenze iniziali di prodotti semilavorati (segno meno o dare)</t>
  </si>
  <si>
    <t>Rimanenze finali di prodotti semilavorati (segno più o avere)</t>
  </si>
  <si>
    <t>Rimanenze iniziali di prodotti finiti (segno meno o dare)</t>
  </si>
  <si>
    <t>Rimanenze finali di prodotti finiti (segno più o avere)</t>
  </si>
  <si>
    <t>A.2.b) Variazione delle rimanenze di prodotti semilavorati</t>
  </si>
  <si>
    <t>A.2.c) Variazione delle rimanenze di prodotti finiti</t>
  </si>
  <si>
    <t>A.3.a) Variazione dei lavori in corso su ordinazione</t>
  </si>
  <si>
    <t>A.3.a.0001</t>
  </si>
  <si>
    <t>A.3.a.0002</t>
  </si>
  <si>
    <t>A.4.a.0001</t>
  </si>
  <si>
    <t>A.4) Incrementi di immobilizzazioni per lavori interni (costi capitalizzati)</t>
  </si>
  <si>
    <t>Costi capitalizzati per costi sostenuti in economia da attività istituzionale</t>
  </si>
  <si>
    <t>A.4.b.0001</t>
  </si>
  <si>
    <t>Costi capitalizzati per costi sostenuti in economia da attività commerciale</t>
  </si>
  <si>
    <t>Rimanenze finali dei lavori in corso su ordinazione (segno più o avere)</t>
  </si>
  <si>
    <t>Rimanenze iniziali dei lavori in corso su ordinazione (segno meno o dare)</t>
  </si>
  <si>
    <t>A.5.a.0001</t>
  </si>
  <si>
    <t>A.5.a.0002</t>
  </si>
  <si>
    <t>A.5.a.0003</t>
  </si>
  <si>
    <t>A.5.a.0004</t>
  </si>
  <si>
    <t>A.5.a.0005</t>
  </si>
  <si>
    <t>A.5.a.0006</t>
  </si>
  <si>
    <t>A.5.b.0001</t>
  </si>
  <si>
    <t>A.5.b.0002</t>
  </si>
  <si>
    <t>Contributi in c/esercizio da Provincia finalizzato</t>
  </si>
  <si>
    <t>A.5.b.0003</t>
  </si>
  <si>
    <t>A.5.b.0004</t>
  </si>
  <si>
    <t>A.5.b.0005</t>
  </si>
  <si>
    <t>A.5.b.0006</t>
  </si>
  <si>
    <t>Contributi in c/esercizio da Unione Comuni finalizzato</t>
  </si>
  <si>
    <t>A.5.b.0007</t>
  </si>
  <si>
    <t>Contributi in c/esercizio da Ministero Ambiente</t>
  </si>
  <si>
    <t>A.5.b.0008</t>
  </si>
  <si>
    <t>Contributi in c/esercizio da Ministero Ambiente finalizzato</t>
  </si>
  <si>
    <t>A.5.b.0009</t>
  </si>
  <si>
    <t>Contributi in c/esercizio da CE per progetti</t>
  </si>
  <si>
    <t>Contributi in c/esercizio da Comune Grosseto  finalizzato</t>
  </si>
  <si>
    <t>Contributi in c/esercizio da Comune Orbetello  finalizzato</t>
  </si>
  <si>
    <t>Contributi in c/esercizio da Comune Magliano in Toscana  finalizzato</t>
  </si>
  <si>
    <t>A.5.c.0001</t>
  </si>
  <si>
    <t>Contributi in c/esercizio da Fondazione bancaria XY finalizzato</t>
  </si>
  <si>
    <t>A.5.c.0002</t>
  </si>
  <si>
    <t>Contributi in c/esercizio da Istituto tesoriere</t>
  </si>
  <si>
    <t>A.5.c.0003</t>
  </si>
  <si>
    <t>Contributi in c/esercizio da istituzioni private di settore</t>
  </si>
  <si>
    <t>A.5.c.0004</t>
  </si>
  <si>
    <t>Contributi in c/esercizio da altri privati</t>
  </si>
  <si>
    <t>A.5.c.0005</t>
  </si>
  <si>
    <t>Contributi in c/esercizio finalizzati attività commerciale</t>
  </si>
  <si>
    <t>A.5.b.0010</t>
  </si>
  <si>
    <t>A.5.b.0011</t>
  </si>
  <si>
    <t>A.5.b.0012</t>
  </si>
  <si>
    <t>A.5.b.0013</t>
  </si>
  <si>
    <t>A.5.d.0001</t>
  </si>
  <si>
    <t>A.5.d.0002</t>
  </si>
  <si>
    <t>Ricavi per sterilizzo contributi Provincia investimenti XY</t>
  </si>
  <si>
    <t>A.5.d.0003</t>
  </si>
  <si>
    <t>Ricavi per sterilizzo contributi Comune investimenti XY</t>
  </si>
  <si>
    <t>A.5.d.0004</t>
  </si>
  <si>
    <t>Ricavi per sterilizzo contributi Unione Comuni investimenti XY</t>
  </si>
  <si>
    <t>A.5.d.0005</t>
  </si>
  <si>
    <t>Ricavi per sterilizzo contributi Fondazione AB investimenti XY</t>
  </si>
  <si>
    <t>A.5.d.0006</t>
  </si>
  <si>
    <t>Ricavi per sterilizzo contributi CE investimenti XY</t>
  </si>
  <si>
    <t>A.5.d.0007</t>
  </si>
  <si>
    <t>Ricavi per sterilizzo contributi Ministero Ambiente investimenti XY</t>
  </si>
  <si>
    <t>A.5.d.0008</t>
  </si>
  <si>
    <t>Ricavi per sterilizzo contributi investimenti attività commerciale</t>
  </si>
  <si>
    <t>A.5.e.0001</t>
  </si>
  <si>
    <t>Ricavi per tasse concorsi</t>
  </si>
  <si>
    <t>A.5.e.0002</t>
  </si>
  <si>
    <t>Ricavi per diritti segreteria accesso atti</t>
  </si>
  <si>
    <t>A.5.e.0003</t>
  </si>
  <si>
    <t>Ricavi per rimborso oneri personale presso terzi</t>
  </si>
  <si>
    <t>A.5.e.0004</t>
  </si>
  <si>
    <t>Ricavi per rimborsi da dipendenti</t>
  </si>
  <si>
    <t>A.5.e.0005</t>
  </si>
  <si>
    <t>Ricavi per rimborsi utenze</t>
  </si>
  <si>
    <t>A.5.e.0006</t>
  </si>
  <si>
    <t>A.5.e.0007</t>
  </si>
  <si>
    <t>Ricavi per rimborsi Inail</t>
  </si>
  <si>
    <t>A.5.e.0008</t>
  </si>
  <si>
    <t>Ricavi per rimborsi ed indennizzi assicurativi</t>
  </si>
  <si>
    <t>A.5.e.0009</t>
  </si>
  <si>
    <t>Plusvalenze alienzazione ricorrente immobilizzazioni strumentali</t>
  </si>
  <si>
    <t>B) COSTI DELLA PRODUZIONE</t>
  </si>
  <si>
    <t>B.6) Acquisti di beni</t>
  </si>
  <si>
    <t>B.6.a) Acquisti di beni istituzionali</t>
  </si>
  <si>
    <t>B.6.a.0001</t>
  </si>
  <si>
    <t>Acquisto sementi e prodotti agricoli</t>
  </si>
  <si>
    <t>B.6.a.0002</t>
  </si>
  <si>
    <t>Acquisto divise e vestiario personale</t>
  </si>
  <si>
    <t>B.6.a.0003</t>
  </si>
  <si>
    <t>Acquisto materiale per riparazioni / manutenzioni</t>
  </si>
  <si>
    <t>B.6.a.0004</t>
  </si>
  <si>
    <t>Acquisto carburanti e lubrificanti automezzi</t>
  </si>
  <si>
    <t>B.6.a.0005</t>
  </si>
  <si>
    <t>Acquisti pubblicazioni utilizzo diretto corrente</t>
  </si>
  <si>
    <t>B.6.b) Acquisti di beni commerciali</t>
  </si>
  <si>
    <t>B.6.b.0001</t>
  </si>
  <si>
    <t>B.6.b.0002</t>
  </si>
  <si>
    <t>Acquisto animali da allevamento</t>
  </si>
  <si>
    <t>B.6.b.0003</t>
  </si>
  <si>
    <t>Acquisto munizioni per abbattimenti</t>
  </si>
  <si>
    <t>B.6.b.0004</t>
  </si>
  <si>
    <t>Acquisto mangimi e medicinali animali</t>
  </si>
  <si>
    <t>B.6.b.0005</t>
  </si>
  <si>
    <t>B.6.b.0006</t>
  </si>
  <si>
    <t>Acquisti pubblicazioni per rivendita</t>
  </si>
  <si>
    <t>B.6.c) Acquisti di beni promiscui</t>
  </si>
  <si>
    <t>B.6.c.0001</t>
  </si>
  <si>
    <t>B.6.c.0002</t>
  </si>
  <si>
    <t>Acquisto materiale di consumo</t>
  </si>
  <si>
    <t>B.6.c.0003</t>
  </si>
  <si>
    <t>B.6.c.0004</t>
  </si>
  <si>
    <t>B.7) Acquisti di servizi</t>
  </si>
  <si>
    <t>B.7.a.0001</t>
  </si>
  <si>
    <t>Manutenzioni e riparazioni assetto parchi e territorio</t>
  </si>
  <si>
    <t>B.7.a.0002</t>
  </si>
  <si>
    <t>Manutenzioni e riparazioni fabbricati</t>
  </si>
  <si>
    <t>B.7.a.0003</t>
  </si>
  <si>
    <t>Manutenzioni e riparazioni automezzi</t>
  </si>
  <si>
    <t>B.7.a.0004</t>
  </si>
  <si>
    <t>Manutenzioni e riparazioni altri beni mobili</t>
  </si>
  <si>
    <t>B.7.a.0005</t>
  </si>
  <si>
    <t>Manutenzioni e riparazioni su beni attività commerciale</t>
  </si>
  <si>
    <t>B.7.a.0006</t>
  </si>
  <si>
    <t>B.7.a.0007</t>
  </si>
  <si>
    <t>Manutenzioni e riparazioni contrattuali</t>
  </si>
  <si>
    <t>B.7.a.0008</t>
  </si>
  <si>
    <t>B.7.b) Altri acquisti di servizi</t>
  </si>
  <si>
    <t>B.7.b.0001</t>
  </si>
  <si>
    <t>B.7.b.0002</t>
  </si>
  <si>
    <t>Servizi guardiania e vigilanza promiscui</t>
  </si>
  <si>
    <t>B.7.b.0003</t>
  </si>
  <si>
    <t>B.7.b.0004</t>
  </si>
  <si>
    <t>B.7.b.0005</t>
  </si>
  <si>
    <t>B.7.b.0006</t>
  </si>
  <si>
    <t>B.7.b.0007</t>
  </si>
  <si>
    <t>B.7.b.0008</t>
  </si>
  <si>
    <t>B.7.b.0009</t>
  </si>
  <si>
    <t>Utenze acqua commerciale</t>
  </si>
  <si>
    <t>B.7.b.0010</t>
  </si>
  <si>
    <t>Utenze energia elettrica commerciale</t>
  </si>
  <si>
    <t>B.7.b.0011</t>
  </si>
  <si>
    <t>Utenze gas e riscaldamento commerciale</t>
  </si>
  <si>
    <t>B.7.b.0012</t>
  </si>
  <si>
    <t>Utenze telefoniche fisse commerciale</t>
  </si>
  <si>
    <t>B.7.b.0013</t>
  </si>
  <si>
    <t>Servizi trasporto commerciale</t>
  </si>
  <si>
    <t>B.7.b.0014</t>
  </si>
  <si>
    <t>Servizi guida turistica commerciale</t>
  </si>
  <si>
    <t>B.7.b.0015</t>
  </si>
  <si>
    <t>B.7.b.0016</t>
  </si>
  <si>
    <t>Servizi eviscerazione fauna commerciale</t>
  </si>
  <si>
    <t>B.7.b.0017</t>
  </si>
  <si>
    <t>Servizi smaltimento carcasse</t>
  </si>
  <si>
    <t>B.7.b.0018</t>
  </si>
  <si>
    <t>B.7.b.0019</t>
  </si>
  <si>
    <t>B.7.b.0020</t>
  </si>
  <si>
    <t>B.7.b.0021</t>
  </si>
  <si>
    <t>B.7.b.0022</t>
  </si>
  <si>
    <t>B.7.b.0023</t>
  </si>
  <si>
    <t>B.7.b.0024</t>
  </si>
  <si>
    <t>Altri servizi appaltati commerciali</t>
  </si>
  <si>
    <t>B.7.b.0025</t>
  </si>
  <si>
    <t>Servizi visite fiscali dipendenti</t>
  </si>
  <si>
    <t>B.7.b.0026</t>
  </si>
  <si>
    <t>Servizi mensa appaltati e buoni pasto commerciale</t>
  </si>
  <si>
    <t>B.7.b.0027</t>
  </si>
  <si>
    <t>B.7.b.0028</t>
  </si>
  <si>
    <t>Servizi catering e somministrazione</t>
  </si>
  <si>
    <t>B.7.b.0029</t>
  </si>
  <si>
    <t>B.7.b.0030</t>
  </si>
  <si>
    <t>B.7.b.0031</t>
  </si>
  <si>
    <t>Servizi forniti da agenzie di lavoro</t>
  </si>
  <si>
    <t>B.7.b.0032</t>
  </si>
  <si>
    <t>B.7.b.0033</t>
  </si>
  <si>
    <t>B.7.b.0034</t>
  </si>
  <si>
    <t>Competenze comitato scientifico</t>
  </si>
  <si>
    <t>B.7.b.0035</t>
  </si>
  <si>
    <t xml:space="preserve">Altri servizi </t>
  </si>
  <si>
    <t>B.7.b.0036</t>
  </si>
  <si>
    <t>Servizi pulizia commerciale</t>
  </si>
  <si>
    <t>B.8) Godimento di beni di terzi</t>
  </si>
  <si>
    <t>B.8.a) Godimento di beni di terzi</t>
  </si>
  <si>
    <t>B.8.a.0001</t>
  </si>
  <si>
    <t>B.8.a.0002</t>
  </si>
  <si>
    <t>B.8.a.0003</t>
  </si>
  <si>
    <t>B.8.a.0004</t>
  </si>
  <si>
    <t>B.8.a.0005</t>
  </si>
  <si>
    <t>B.8.a.0006</t>
  </si>
  <si>
    <t>B.8.a.0007</t>
  </si>
  <si>
    <t>B.9) Personale</t>
  </si>
  <si>
    <t>B.9.a) Salari e stipendi</t>
  </si>
  <si>
    <t>B.9.a.0001</t>
  </si>
  <si>
    <t>B.9.a.0002</t>
  </si>
  <si>
    <t>B.9.a.0003</t>
  </si>
  <si>
    <t>Stipendi personale tecnico e amministrativo commerciale</t>
  </si>
  <si>
    <t>B.9.a.0004</t>
  </si>
  <si>
    <t>B.9.a.0005</t>
  </si>
  <si>
    <t>B.9.a.0006</t>
  </si>
  <si>
    <t>B.9.a.0007</t>
  </si>
  <si>
    <t>B.9.a.0008</t>
  </si>
  <si>
    <t>B.9.a.0009</t>
  </si>
  <si>
    <t>B.9.a.0010</t>
  </si>
  <si>
    <t>Competenze incarichi al personale per servizi a terzi commerciale</t>
  </si>
  <si>
    <t>B.9.b) Oneri sociali</t>
  </si>
  <si>
    <t>B.9.b.0001</t>
  </si>
  <si>
    <t>B.9.b.0002</t>
  </si>
  <si>
    <t>B.9.b.0003</t>
  </si>
  <si>
    <t>Oneri stipendi personale tecnico amministrativo commerciale</t>
  </si>
  <si>
    <t>B.9.b.0004</t>
  </si>
  <si>
    <t>B.9.b.0005</t>
  </si>
  <si>
    <t>B.9.b.0006</t>
  </si>
  <si>
    <t>B.9.b.0007</t>
  </si>
  <si>
    <t>Oneri assicurativi Inail commerciale</t>
  </si>
  <si>
    <t>B.9.c) Trattamento di fine rapporto (TFR)</t>
  </si>
  <si>
    <t>B.9.c.0001</t>
  </si>
  <si>
    <t>B.9.d) Trattamento di quiescenza e simile</t>
  </si>
  <si>
    <t>B.9.d.0001</t>
  </si>
  <si>
    <t>B.9.e) Altri costi del personale</t>
  </si>
  <si>
    <t>B.9.e.0001</t>
  </si>
  <si>
    <t>Tirocini, borse e assegni di studio</t>
  </si>
  <si>
    <t>B.9.e.0002</t>
  </si>
  <si>
    <t>B.9.e.0003</t>
  </si>
  <si>
    <t>B.9.e.0004</t>
  </si>
  <si>
    <t>Costi missioni e trasferte personale</t>
  </si>
  <si>
    <t>B.10) Ammortamenti e svalutazioni</t>
  </si>
  <si>
    <t>B.10.a) Ammortamento immobilizzazioni immateriali</t>
  </si>
  <si>
    <t>B.10.a.0001</t>
  </si>
  <si>
    <t>B.10.a.0002</t>
  </si>
  <si>
    <t>B.10.a.0003</t>
  </si>
  <si>
    <t>B.10.a.0004</t>
  </si>
  <si>
    <t>B.10.a.0005</t>
  </si>
  <si>
    <t>B.10.a.0006</t>
  </si>
  <si>
    <t>Ammortamento immobilizzazioni immateriali commerciali</t>
  </si>
  <si>
    <t>B.10.b) Ammortamento immobilizzazioni materiali</t>
  </si>
  <si>
    <t>B.10.b.0001</t>
  </si>
  <si>
    <t>B.10.b.0002</t>
  </si>
  <si>
    <t>B.10.b.0003</t>
  </si>
  <si>
    <t>B.10.b.0004</t>
  </si>
  <si>
    <t>B.10.b.0005</t>
  </si>
  <si>
    <t>B.10.b.0006</t>
  </si>
  <si>
    <t>B.10.c) Altre svalutazioni delle immobilizzazioni</t>
  </si>
  <si>
    <t>B.10.c.0001</t>
  </si>
  <si>
    <t xml:space="preserve">Svalutazioni delle immobilizzazioni </t>
  </si>
  <si>
    <t>Svalutazione dei crediti compresi nell'attivo circolante e delle disponibilità liquide</t>
  </si>
  <si>
    <t>B.10.d) Svalutazione dei crediti compresi nell'attivo circolante e delle disponibilità liquide</t>
  </si>
  <si>
    <t>B.10.d.0001</t>
  </si>
  <si>
    <t>B.11) Variazioni delle rimanenze delle materie prime ,sussidiarie, di consumo e merci</t>
  </si>
  <si>
    <t>B.11.a) Variazione delle rimanenze di materie prime</t>
  </si>
  <si>
    <t>B.11.a.0001</t>
  </si>
  <si>
    <t>Rimanenze iniziali di materie prime</t>
  </si>
  <si>
    <t>B.11.a.0002</t>
  </si>
  <si>
    <t>Rimanenze finali di materie prime</t>
  </si>
  <si>
    <t>B.11.b.0001</t>
  </si>
  <si>
    <t>Rimanenze iniziali di materie sussidiarie</t>
  </si>
  <si>
    <t>B.11.b.0002</t>
  </si>
  <si>
    <t>Rimanenze finali di materie sussidiarie</t>
  </si>
  <si>
    <t>B.11.c.0001</t>
  </si>
  <si>
    <t>Rimanenze iniziali di materie di consumo</t>
  </si>
  <si>
    <t>B.11.c.0002</t>
  </si>
  <si>
    <t>Rimanenze finali di materie di consumo</t>
  </si>
  <si>
    <t>B.11.d.0001</t>
  </si>
  <si>
    <t>Rimanenze iniziali di merci</t>
  </si>
  <si>
    <t>B.11.d.0002</t>
  </si>
  <si>
    <t>Rimanenze finali di merci</t>
  </si>
  <si>
    <t>B.11.b) Variazione delle rimanenze di materie sussidiarie</t>
  </si>
  <si>
    <t>B.11.c) Variazione delle rimanenze di materie di consumo</t>
  </si>
  <si>
    <t>B.11.d) Variazione delle rimanenze di merci</t>
  </si>
  <si>
    <t>B.12) Accantonamenti per rischi e oneri</t>
  </si>
  <si>
    <t xml:space="preserve">Accantonamenti per imposte </t>
  </si>
  <si>
    <t>B.12.a.0001</t>
  </si>
  <si>
    <t>B.12.b.0001</t>
  </si>
  <si>
    <t>Accantonamenti per contenziosi legali fornitori</t>
  </si>
  <si>
    <t>Accantonamenti per contenziosi legali clienti</t>
  </si>
  <si>
    <t>B.12.c.0001</t>
  </si>
  <si>
    <t>Accantonamenti per rischi su crediti clienti</t>
  </si>
  <si>
    <t>Accantonamenti per rinnovi contrattuali</t>
  </si>
  <si>
    <t>B.12.d.0001</t>
  </si>
  <si>
    <t xml:space="preserve">B.12.a) Accantonamenti per imposte </t>
  </si>
  <si>
    <t>B.12.b) Accantonamenti per contenziosi</t>
  </si>
  <si>
    <t>B.12.c) Accantonamenti per rischi su crediti</t>
  </si>
  <si>
    <t>B.12.d) Accantonamenti per rinnovi contrattuali</t>
  </si>
  <si>
    <t>B.13) Altri accantonamenti</t>
  </si>
  <si>
    <t>Altri accantonamenti</t>
  </si>
  <si>
    <t>B.13.a.0001</t>
  </si>
  <si>
    <t>Accantonamento per ferie ed ore personale</t>
  </si>
  <si>
    <t>B.13.a.0002</t>
  </si>
  <si>
    <t>B.13.a) Altri accantonamenti</t>
  </si>
  <si>
    <t>B.14) Oneri diversi di gestione</t>
  </si>
  <si>
    <t>Oneri diversi di gestione</t>
  </si>
  <si>
    <t>B.14.a.0001</t>
  </si>
  <si>
    <t>Costi per risarcimenti danni fauna e avifauna</t>
  </si>
  <si>
    <t>B.14.a.0002</t>
  </si>
  <si>
    <t>B.14.a.0003</t>
  </si>
  <si>
    <t>B.14.a.0007</t>
  </si>
  <si>
    <t>B.14.a.0008</t>
  </si>
  <si>
    <t>Tarsu - Trise e altri tributi locali</t>
  </si>
  <si>
    <t>B.14.a.0009</t>
  </si>
  <si>
    <t>B.14.a.0010</t>
  </si>
  <si>
    <t>IMU</t>
  </si>
  <si>
    <t>B.14.a.0011</t>
  </si>
  <si>
    <t>B.14.a.0012</t>
  </si>
  <si>
    <t>Oneri consorzi bonifica</t>
  </si>
  <si>
    <t>B.14.a.0014</t>
  </si>
  <si>
    <t>Imposte registro contratti</t>
  </si>
  <si>
    <t>B.14.a.0015</t>
  </si>
  <si>
    <t>Imposte ed oneri demaniali</t>
  </si>
  <si>
    <t>B.14.a.0016</t>
  </si>
  <si>
    <t>Quote associative annuali</t>
  </si>
  <si>
    <t>B.14.a.0017</t>
  </si>
  <si>
    <t>B.14.a) Oneri diversi di gestione</t>
  </si>
  <si>
    <t>C) PROVENTI ED ONERI FINANZIARI</t>
  </si>
  <si>
    <t>C.1) Interessi attivi</t>
  </si>
  <si>
    <t>C.1.a.0001</t>
  </si>
  <si>
    <t>C.1.b.0001</t>
  </si>
  <si>
    <t>Interessi attivi su c/c poste italiane</t>
  </si>
  <si>
    <t>C.1.b.0002</t>
  </si>
  <si>
    <t>Interessi attivi su c/c poste private</t>
  </si>
  <si>
    <t>Altri interessi attivi</t>
  </si>
  <si>
    <t>C.1.c.0001</t>
  </si>
  <si>
    <t>Interessi attivi clienti</t>
  </si>
  <si>
    <t>C.1.c.0002</t>
  </si>
  <si>
    <t>C.1.a) Interessi attivi su c/c bancario</t>
  </si>
  <si>
    <t>C.1.b) Interessi attivi su c/c postale</t>
  </si>
  <si>
    <t>C.1.c) Altri interessi attivi</t>
  </si>
  <si>
    <t>Interessi attivi su c/c bancario Banca Tesoriere</t>
  </si>
  <si>
    <t>C.2) Altri proventi finanziari</t>
  </si>
  <si>
    <t>C.2.a.0001</t>
  </si>
  <si>
    <t>Utili e dividendi su partecipazioni XY</t>
  </si>
  <si>
    <t>C.2.b.0001</t>
  </si>
  <si>
    <t>Utili su cambi</t>
  </si>
  <si>
    <t>C.2.b.0002</t>
  </si>
  <si>
    <t>Utili da titoli o altre immobilizzazioni finanziarie</t>
  </si>
  <si>
    <t>C.2.a) Proventi finanziari su partecipazioni</t>
  </si>
  <si>
    <t>C.2.b) Altri proventi finanziari su titoli e crediti</t>
  </si>
  <si>
    <t>C.3) Interessi passivi</t>
  </si>
  <si>
    <t>C.3.a.0001</t>
  </si>
  <si>
    <t>Interessi passivi su anticipazione conto corrente tesoreria</t>
  </si>
  <si>
    <t>C.3.b.0001</t>
  </si>
  <si>
    <t>Interessi passivi su anticipazione conto corrente postale</t>
  </si>
  <si>
    <t>C.3.c.0001</t>
  </si>
  <si>
    <t>Interessi passivi su mutuo XY</t>
  </si>
  <si>
    <t>C.3.a) Interessi passivi su c/c bancario</t>
  </si>
  <si>
    <t>C.3.b) Interessi passivi su c/c postale</t>
  </si>
  <si>
    <t>C.3.c) Interessi passivi su Mutui</t>
  </si>
  <si>
    <t>C.4) Altri oneri finanziari</t>
  </si>
  <si>
    <t>C.4.a.0001</t>
  </si>
  <si>
    <t>Interessi passivi fornitori di dilazione</t>
  </si>
  <si>
    <t>C.4.a.0002</t>
  </si>
  <si>
    <t>Interessi passivi fornitori di mora</t>
  </si>
  <si>
    <t>C.4.a.0003</t>
  </si>
  <si>
    <t>Perdite su cambi</t>
  </si>
  <si>
    <t>C.4.a) Altri oneri finanziari</t>
  </si>
  <si>
    <t>D) RETTIFICHE DI VALORE DI ATTIVITA' FINANZIARIE</t>
  </si>
  <si>
    <t>D.1) Rettifiche di valore positive</t>
  </si>
  <si>
    <t>D.2.a.0001</t>
  </si>
  <si>
    <t>Svalutazioni immobilizzazioni immateriali</t>
  </si>
  <si>
    <t>D.2.a.0002</t>
  </si>
  <si>
    <t>Svalutazioni immobilizzazioni materiali</t>
  </si>
  <si>
    <t>D.2.a.0003</t>
  </si>
  <si>
    <t>Svalutazioni immobilizzazioni finanziarie</t>
  </si>
  <si>
    <t>D.2.a.0004</t>
  </si>
  <si>
    <t>Svalutazioni attivo circolante</t>
  </si>
  <si>
    <t>D.2.a) Svalutazioni</t>
  </si>
  <si>
    <t>D.1.a.0001</t>
  </si>
  <si>
    <t>Rivalutazioni beni Legge XY</t>
  </si>
  <si>
    <t>D.1.a) Rivalutazioni</t>
  </si>
  <si>
    <t>D.2) Rettifiche di valore negative</t>
  </si>
  <si>
    <t>E) PROVENTI ED ONERI STRAORDINARI</t>
  </si>
  <si>
    <t>E.1) Proventi straordinari</t>
  </si>
  <si>
    <t>E.1.a.0001</t>
  </si>
  <si>
    <t>Plusvalenze patrimoniali</t>
  </si>
  <si>
    <t>E.1.a.0002</t>
  </si>
  <si>
    <t>Plusvalenze patrimoniali commerciali</t>
  </si>
  <si>
    <t>E.1.a.0003</t>
  </si>
  <si>
    <t>Plusvalenze da alienazioni titoli immobilizzazioni finanziarie</t>
  </si>
  <si>
    <t>E.1.a) Plusvalenze</t>
  </si>
  <si>
    <t>E.1.b.0001</t>
  </si>
  <si>
    <t>Sopravvenienze attive</t>
  </si>
  <si>
    <t>E.1.b.0002</t>
  </si>
  <si>
    <t>Insussistenze di passivo</t>
  </si>
  <si>
    <t>E.1.b.0003</t>
  </si>
  <si>
    <t>Sopravvenienze attive e insussistenze di passivo tassate</t>
  </si>
  <si>
    <t>E.1.b) Sopravvenienze e insussistenze attive</t>
  </si>
  <si>
    <t>E.2) Oneri straordinari</t>
  </si>
  <si>
    <t>E.2.a.0001</t>
  </si>
  <si>
    <t>Minusvalenze patrimoniali</t>
  </si>
  <si>
    <t>E.2.a.0002</t>
  </si>
  <si>
    <t>Minusvalenze patrimoniali commerciali</t>
  </si>
  <si>
    <t>E.2.a.0003</t>
  </si>
  <si>
    <t>Minusvalenze da alienazioni titoli immobilizzazioni finanziarie</t>
  </si>
  <si>
    <t>E.2.b.0001</t>
  </si>
  <si>
    <t>Sopravvenienze passive</t>
  </si>
  <si>
    <t>E.2.b.0002</t>
  </si>
  <si>
    <t>Insussistenze di attivo</t>
  </si>
  <si>
    <t>E.2.b.0003</t>
  </si>
  <si>
    <t>Sopravvenienze passive e insussistenze di attivo tassate</t>
  </si>
  <si>
    <t>E.2.a) Minusvalenze</t>
  </si>
  <si>
    <t>E.2.b) Sopravvenienze e insussistenze passive</t>
  </si>
  <si>
    <t>F) IMPOSTE SUL REDDITO DELL'ESERCIZIO, CORRENTI, DIFFERITE E ANTICIPATE</t>
  </si>
  <si>
    <t>F.1) Imposte sul reddito dell'esercizio</t>
  </si>
  <si>
    <t>F.1.a.0001</t>
  </si>
  <si>
    <t>Ires</t>
  </si>
  <si>
    <t>F.1.a.0002</t>
  </si>
  <si>
    <t>Irap retributivo</t>
  </si>
  <si>
    <t>F.1.a.0003</t>
  </si>
  <si>
    <t>Irap produttivo</t>
  </si>
  <si>
    <t>F.1.b.0001</t>
  </si>
  <si>
    <t>Ires anticipata</t>
  </si>
  <si>
    <t>F.1.b.0002</t>
  </si>
  <si>
    <t>Ires differita</t>
  </si>
  <si>
    <t>F.1.b.0003</t>
  </si>
  <si>
    <t>Irap retributivo anticipata</t>
  </si>
  <si>
    <t>F.1.b.0004</t>
  </si>
  <si>
    <t>Irap retributivo differita</t>
  </si>
  <si>
    <t>F.1.b.0005</t>
  </si>
  <si>
    <t>Irap produttivo anticipata</t>
  </si>
  <si>
    <t>F.1.b.0006</t>
  </si>
  <si>
    <t>Irap produttivo differita</t>
  </si>
  <si>
    <t>F.1.a) Imposte correnti dell'esercizio</t>
  </si>
  <si>
    <t>F.1.b) Imposte differite e anticipate</t>
  </si>
  <si>
    <t>RISULTATO DELL'ESERCIZIO (UTILE O PERDITA)</t>
  </si>
  <si>
    <t>B.7.b.0037</t>
  </si>
  <si>
    <t>Contributo c/esercizio da Regione ordinario</t>
  </si>
  <si>
    <t>Contributo c/esercizio da Regione finalizzato: L.R. n.7/98 - GAV</t>
  </si>
  <si>
    <t>Contributo c/esercizio da Regione finalizzato: Servizio Antincendio</t>
  </si>
  <si>
    <t>Contributi in c/esercizio da Provincia ordinario</t>
  </si>
  <si>
    <t>Contributi in c/esercizio da Comune Grosseto ordinario</t>
  </si>
  <si>
    <t>Contributi in c/esercizio da Comune Orbetello ordinario</t>
  </si>
  <si>
    <t>Contributi in c/esercizio da Comune Magliano in Toscana ordinario</t>
  </si>
  <si>
    <t>Contributi in c/esercizio da Unione Comuni ordinario</t>
  </si>
  <si>
    <t>A.5.c.0006</t>
  </si>
  <si>
    <t>Ricavi per sterilizzo contributi c/esercizio da COFI</t>
  </si>
  <si>
    <t xml:space="preserve">Ricavi per sterilizzo contributi c/capitale e c/impianti da COFI </t>
  </si>
  <si>
    <t>A.5.d.0009</t>
  </si>
  <si>
    <t>A.5.e.0010</t>
  </si>
  <si>
    <t>Ricavi per rimborsi ed indennizzi derivanti da interventi coattivi</t>
  </si>
  <si>
    <t>Acquisti gadget e prodotti merchandising</t>
  </si>
  <si>
    <t>Canoni noleggio software commerciale</t>
  </si>
  <si>
    <t>B.7.b.0038</t>
  </si>
  <si>
    <t>Patrocinio legale</t>
  </si>
  <si>
    <t>Ritenute alla fonte d'imposta su interessi attivi</t>
  </si>
  <si>
    <t>Ammortamento Fabbricati</t>
  </si>
  <si>
    <t>B.10.b.0007</t>
  </si>
  <si>
    <t>Ammortamento Impianti inseriti stabilmente nel fabbricato</t>
  </si>
  <si>
    <t>B.10.b.0008</t>
  </si>
  <si>
    <t>Contributo R.T. servizio GAV anni precedenti (Risconto passivo iniziale)</t>
  </si>
  <si>
    <t>Contributo R.T. finalizzato progetto SIC- SIR (Risconto passivo iniziale)</t>
  </si>
  <si>
    <t>Contributo C.E. finalizzato progetto Ibriwolf (Risconto passivo iniziale)</t>
  </si>
  <si>
    <t>Contributo R.T. finalizzato progetto Nuovi Itinerari Posa in opera Altana(Risconto passivo iniziale)</t>
  </si>
  <si>
    <t>Contributo R.T. finalizzato progettoAnello Foce Ombrone 4/23 Lavori manut.ordinaria (Risconto passivo iniziale)</t>
  </si>
  <si>
    <t>Contributo R.T. finalizzato progetto Faunistico Forestale 4/21  Lavori di taglio vegetazione (Risconto passivo iniziale)</t>
  </si>
  <si>
    <t>A.5.a.0007</t>
  </si>
  <si>
    <t>Contributo c/esercizio da Regione finalizzato: Pianeta Galileo</t>
  </si>
  <si>
    <t>contributo erogato al 70%</t>
  </si>
  <si>
    <t>contributo erogato dalla Comunità Europea al 40%</t>
  </si>
  <si>
    <t>contributo erogato al 100%</t>
  </si>
  <si>
    <t>Ricavi per sterilizzo contributi Regione investimenti scheda 4/22 Identificazione riserve integrali</t>
  </si>
  <si>
    <t>A -TOTALE VALORE DELLA PRODUZIONE</t>
  </si>
  <si>
    <t>B -TOTALE COSTI DELLA PRODUZIONE</t>
  </si>
  <si>
    <t>DIFFERENZA TRA VALORE E COSTI DELLA PRODUZIONE (A-B)</t>
  </si>
  <si>
    <t>C -TOTALE PROVENTI E ONERI FINANZIARI</t>
  </si>
  <si>
    <t>D -TOTALE RETTIFICHE DI VALORE DI ATTIVITA' FINANZIARIE</t>
  </si>
  <si>
    <t>E -TOTALE DELLE PARTITE STRAORDINARIE</t>
  </si>
  <si>
    <t>RISULTATO PRIMA DELLE IMPOSTE (A - B + C + D + E)</t>
  </si>
  <si>
    <t>Ricavi per locazioni patrimonio immobiliare a fini istituzionali</t>
  </si>
  <si>
    <t>Ricavi vendita fauna e da permessi pesca</t>
  </si>
  <si>
    <t>Ricavi per locazioni patrimonio immobiliare a fini commerciali</t>
  </si>
  <si>
    <t>Contributo c/esercizio da Regione finalizzato: Progetto SaTuR Go Green Mare</t>
  </si>
  <si>
    <t>A.5.a.0008</t>
  </si>
  <si>
    <t>Ricavi per rimborsi e recuperi diversi</t>
  </si>
  <si>
    <t>B.6.b.0007</t>
  </si>
  <si>
    <t>B.6.b.0008</t>
  </si>
  <si>
    <t xml:space="preserve">Utenze acqua </t>
  </si>
  <si>
    <t xml:space="preserve">Utenze energia elettrica </t>
  </si>
  <si>
    <t xml:space="preserve">Utenze gas e riscaldamento </t>
  </si>
  <si>
    <t>Utenze telefoniche fisse</t>
  </si>
  <si>
    <t xml:space="preserve">Utenze telefoniche mobile </t>
  </si>
  <si>
    <t xml:space="preserve">Utenze connettività e reti </t>
  </si>
  <si>
    <t xml:space="preserve">Consulenze legali e notarili </t>
  </si>
  <si>
    <t xml:space="preserve">Consulenze amministrative e fiscali </t>
  </si>
  <si>
    <t xml:space="preserve">Servizi sicurezza e salute sul lavoro </t>
  </si>
  <si>
    <t xml:space="preserve">Servizi viaggio e soggiorno </t>
  </si>
  <si>
    <t xml:space="preserve">Servizi formazione al personale </t>
  </si>
  <si>
    <t xml:space="preserve">Competenze collegio revisori </t>
  </si>
  <si>
    <t xml:space="preserve">Prestazioni professionali tecniche </t>
  </si>
  <si>
    <t>Prestazioni professionali scientifiche</t>
  </si>
  <si>
    <t xml:space="preserve">Altri servizi appaltati </t>
  </si>
  <si>
    <t>Competenze consiglio direttivo e presidente</t>
  </si>
  <si>
    <t>B.7.b.0039</t>
  </si>
  <si>
    <t>Altri servizi commerciali</t>
  </si>
  <si>
    <t xml:space="preserve">Canoni noleggio automezzi </t>
  </si>
  <si>
    <t xml:space="preserve">Canoni noleggio attrezzature ufficio </t>
  </si>
  <si>
    <t xml:space="preserve">Canoni noleggio software </t>
  </si>
  <si>
    <t xml:space="preserve">Canoni leasing finanziari </t>
  </si>
  <si>
    <t xml:space="preserve">Canoni leasing operativi </t>
  </si>
  <si>
    <t>Canoni locazioni immobili</t>
  </si>
  <si>
    <t xml:space="preserve">Altri canoni noleggio </t>
  </si>
  <si>
    <t xml:space="preserve">Stipendi direttore e dirigenza </t>
  </si>
  <si>
    <t xml:space="preserve">Stipendi personale tecnico e amministrativo </t>
  </si>
  <si>
    <t xml:space="preserve">Stipendi personale attività agricola </t>
  </si>
  <si>
    <t>Competenze accessorie fisse direttore e dirigenza</t>
  </si>
  <si>
    <t xml:space="preserve">Competenze accessorie fisse personale </t>
  </si>
  <si>
    <t xml:space="preserve">Competenze accessorie variabili direttore e dirigenza </t>
  </si>
  <si>
    <t xml:space="preserve">Competenze accessorie variabili personale </t>
  </si>
  <si>
    <t xml:space="preserve">Competenze straordinari e festivi personale </t>
  </si>
  <si>
    <t xml:space="preserve">Oneri stipendi direttore e dirigenza </t>
  </si>
  <si>
    <t>Oneri stipendi personale tecnico amministrativo</t>
  </si>
  <si>
    <t xml:space="preserve">Oneri stipendi personale attività agricola </t>
  </si>
  <si>
    <t xml:space="preserve">Oneri assicurativi Inail </t>
  </si>
  <si>
    <t>Oneri previdenziali Inps</t>
  </si>
  <si>
    <t xml:space="preserve">Trattamento fine rapporto </t>
  </si>
  <si>
    <t xml:space="preserve">Trattamento quiescenza e simili </t>
  </si>
  <si>
    <t xml:space="preserve">Contratti di cococo e cocopro </t>
  </si>
  <si>
    <t xml:space="preserve">Ammortamento Impianti e macchinari </t>
  </si>
  <si>
    <t>Ammortamento Attrezzature ordinarie</t>
  </si>
  <si>
    <t>Ammortamento Attrezzature ordinarie commerciali</t>
  </si>
  <si>
    <t>Ammortamento Attrezzature alta tecnologia</t>
  </si>
  <si>
    <t>Ammortamento Attrezzature alta tecnologia commerciali</t>
  </si>
  <si>
    <t xml:space="preserve">Ammortamento Mobili e arredi </t>
  </si>
  <si>
    <t>B.10.b.0009</t>
  </si>
  <si>
    <t>Ammortamento Mobili e arredi commerciale</t>
  </si>
  <si>
    <t xml:space="preserve">Ammortamento Automezzi </t>
  </si>
  <si>
    <t>B.10.b.0010</t>
  </si>
  <si>
    <t>B.10.b.0011</t>
  </si>
  <si>
    <t>B.10.b.0012</t>
  </si>
  <si>
    <t>Ammortamento informatica audiovisivi e macchine da ufficio commerciale</t>
  </si>
  <si>
    <t xml:space="preserve">Ammortamento informatica audiovisivi e macchine da ufficio </t>
  </si>
  <si>
    <t xml:space="preserve">Cancelleria e stampati </t>
  </si>
  <si>
    <t xml:space="preserve">Spese postali </t>
  </si>
  <si>
    <t>Oneri bancari</t>
  </si>
  <si>
    <t xml:space="preserve">Assicurazioni </t>
  </si>
  <si>
    <t xml:space="preserve">Assicurazioni automezzi </t>
  </si>
  <si>
    <t xml:space="preserve">Tassa proprietà automezzi </t>
  </si>
  <si>
    <t xml:space="preserve">Valori bollati e ccgg </t>
  </si>
  <si>
    <t xml:space="preserve">Servizi buoni pasto </t>
  </si>
  <si>
    <t>Costi corsi formazione personale</t>
  </si>
  <si>
    <t>B.7.b.0040</t>
  </si>
  <si>
    <t>B.7.b.0041</t>
  </si>
  <si>
    <t>B.7.b.0042</t>
  </si>
  <si>
    <t>B.7.b.0043</t>
  </si>
  <si>
    <t>B.7.b.0044</t>
  </si>
  <si>
    <t>Spese di rappresentanza</t>
  </si>
  <si>
    <t>Spese per manifestazioni e convegni</t>
  </si>
  <si>
    <t>Ricavi per prestazioni didattica ambientale</t>
  </si>
  <si>
    <t xml:space="preserve">Contributo c/esercizio da Regione finalizzato: L.R. n.49/95 Festa dei Parchi </t>
  </si>
  <si>
    <t xml:space="preserve">Contributo c/esercizio da Regione finalizzato: Estate nei Parchi </t>
  </si>
  <si>
    <t>Contributo c/esercizio da Regione finalizzato: Progetto Biodiversità</t>
  </si>
  <si>
    <t>B.6.a.0006</t>
  </si>
  <si>
    <t>B.6.a.0007</t>
  </si>
  <si>
    <t>Acquisti di materiale divulgativo e prodotti tipici locali</t>
  </si>
  <si>
    <t xml:space="preserve">Manutenzioni e riparazioni contrattuali su beni </t>
  </si>
  <si>
    <t xml:space="preserve">Servizi pulizia </t>
  </si>
  <si>
    <t xml:space="preserve">B.7.a) Manutenzioni e riparazioni </t>
  </si>
  <si>
    <t>Utenze connettività e reti commerciale</t>
  </si>
  <si>
    <t>Servizi associazioni pesca commerciale</t>
  </si>
  <si>
    <t xml:space="preserve">Ammortamento concessioni, licenze, marchi e diritti simili </t>
  </si>
  <si>
    <t xml:space="preserve">Ammortamento Costi di impianto e di ampliamento </t>
  </si>
  <si>
    <t xml:space="preserve">Ammortamento costi di ricerca, di sviluppo e di pubblicità </t>
  </si>
  <si>
    <t xml:space="preserve">Ammortamento diritti di brevetto e utilizzazione opere dell'ingegno </t>
  </si>
  <si>
    <t>Ammortamento altre immobilizzazioni immateriali</t>
  </si>
  <si>
    <t>CONTO ECONOMICO PREVENTIVO 2016 - SINTETICO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</si>
</sst>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4" x14ac:knownFonts="1">
    <font>
      <sz val="10"/>
      <name val="Arial"/>
    </font>
    <font>
      <sz val="8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</font>
    <font>
      <b/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2" fontId="2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12" fontId="2" fillId="0" borderId="2" xfId="0" applyNumberFormat="1" applyFont="1" applyBorder="1" applyAlignment="1">
      <alignment vertical="center" wrapText="1"/>
    </xf>
    <xf numFmtId="12" fontId="3" fillId="0" borderId="2" xfId="0" applyNumberFormat="1" applyFont="1" applyBorder="1" applyAlignment="1">
      <alignment vertical="center" wrapText="1"/>
    </xf>
    <xf numFmtId="12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9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11" fillId="2" borderId="3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4" fontId="11" fillId="2" borderId="13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abSelected="1" topLeftCell="A356" workbookViewId="0">
      <selection activeCell="C386" sqref="C386:E390"/>
    </sheetView>
  </sheetViews>
  <sheetFormatPr defaultColWidth="28.140625" defaultRowHeight="14.25" x14ac:dyDescent="0.2"/>
  <cols>
    <col min="1" max="1" width="29.140625" style="31" customWidth="1"/>
    <col min="2" max="2" width="24" style="7" customWidth="1"/>
    <col min="3" max="3" width="48" style="7" customWidth="1"/>
    <col min="4" max="4" width="14.85546875" style="7" bestFit="1" customWidth="1"/>
    <col min="5" max="5" width="13.140625" style="7" bestFit="1" customWidth="1"/>
    <col min="6" max="6" width="26.28515625" style="7" customWidth="1"/>
    <col min="7" max="16384" width="28.140625" style="7"/>
  </cols>
  <sheetData>
    <row r="1" spans="1:5" s="2" customFormat="1" ht="61.5" customHeight="1" thickTop="1" x14ac:dyDescent="0.2">
      <c r="A1" s="64" t="s">
        <v>623</v>
      </c>
      <c r="B1" s="65"/>
      <c r="C1" s="65"/>
      <c r="D1" s="1">
        <v>2016</v>
      </c>
      <c r="E1" s="1">
        <v>2015</v>
      </c>
    </row>
    <row r="2" spans="1:5" ht="15" x14ac:dyDescent="0.2">
      <c r="A2" s="3"/>
      <c r="B2" s="4"/>
      <c r="C2" s="5"/>
      <c r="D2" s="32"/>
      <c r="E2" s="32"/>
    </row>
    <row r="3" spans="1:5" ht="21.75" customHeight="1" x14ac:dyDescent="0.2">
      <c r="A3" s="36" t="s">
        <v>0</v>
      </c>
      <c r="B3" s="8"/>
      <c r="C3" s="9"/>
      <c r="D3" s="9"/>
      <c r="E3" s="9"/>
    </row>
    <row r="4" spans="1:5" ht="30" x14ac:dyDescent="0.2">
      <c r="A4" s="10"/>
      <c r="B4" s="37" t="s">
        <v>1</v>
      </c>
      <c r="C4" s="23"/>
      <c r="D4" s="33">
        <f>D5+D17</f>
        <v>458700</v>
      </c>
      <c r="E4" s="33">
        <f>E5+E17</f>
        <v>416210.43</v>
      </c>
    </row>
    <row r="5" spans="1:5" ht="28.5" customHeight="1" x14ac:dyDescent="0.2">
      <c r="A5" s="10"/>
      <c r="B5" s="9"/>
      <c r="C5" s="9" t="s">
        <v>2</v>
      </c>
      <c r="D5" s="21">
        <f>SUM(D6:D16)</f>
        <v>6200</v>
      </c>
      <c r="E5" s="21">
        <f>SUM(E6:E16)</f>
        <v>4700</v>
      </c>
    </row>
    <row r="6" spans="1:5" ht="14.25" hidden="1" customHeight="1" x14ac:dyDescent="0.2">
      <c r="A6" s="11"/>
      <c r="B6" s="12" t="s">
        <v>12</v>
      </c>
      <c r="C6" s="13" t="s">
        <v>13</v>
      </c>
      <c r="D6" s="34">
        <v>4000</v>
      </c>
      <c r="E6" s="34">
        <v>3000</v>
      </c>
    </row>
    <row r="7" spans="1:5" ht="15" hidden="1" x14ac:dyDescent="0.2">
      <c r="A7" s="11"/>
      <c r="B7" s="12" t="s">
        <v>14</v>
      </c>
      <c r="C7" s="13" t="s">
        <v>15</v>
      </c>
      <c r="D7" s="35"/>
      <c r="E7" s="35"/>
    </row>
    <row r="8" spans="1:5" ht="15" hidden="1" x14ac:dyDescent="0.2">
      <c r="A8" s="11"/>
      <c r="B8" s="12" t="s">
        <v>16</v>
      </c>
      <c r="C8" s="13" t="s">
        <v>17</v>
      </c>
      <c r="D8" s="35"/>
      <c r="E8" s="35"/>
    </row>
    <row r="9" spans="1:5" ht="30" hidden="1" x14ac:dyDescent="0.2">
      <c r="A9" s="11"/>
      <c r="B9" s="12" t="s">
        <v>18</v>
      </c>
      <c r="C9" s="13" t="s">
        <v>19</v>
      </c>
      <c r="D9" s="35"/>
      <c r="E9" s="35"/>
    </row>
    <row r="10" spans="1:5" ht="15" hidden="1" x14ac:dyDescent="0.2">
      <c r="A10" s="11"/>
      <c r="B10" s="12" t="s">
        <v>20</v>
      </c>
      <c r="C10" s="13" t="s">
        <v>21</v>
      </c>
      <c r="D10" s="35"/>
      <c r="E10" s="35"/>
    </row>
    <row r="11" spans="1:5" ht="15" hidden="1" x14ac:dyDescent="0.2">
      <c r="A11" s="11"/>
      <c r="B11" s="12" t="s">
        <v>22</v>
      </c>
      <c r="C11" s="13" t="s">
        <v>23</v>
      </c>
      <c r="D11" s="35"/>
      <c r="E11" s="35"/>
    </row>
    <row r="12" spans="1:5" ht="15" hidden="1" x14ac:dyDescent="0.2">
      <c r="A12" s="14"/>
      <c r="B12" s="12" t="s">
        <v>24</v>
      </c>
      <c r="C12" s="13" t="s">
        <v>25</v>
      </c>
      <c r="D12" s="35"/>
      <c r="E12" s="35"/>
    </row>
    <row r="13" spans="1:5" ht="15" hidden="1" x14ac:dyDescent="0.2">
      <c r="A13" s="14"/>
      <c r="B13" s="12" t="s">
        <v>26</v>
      </c>
      <c r="C13" s="13" t="s">
        <v>27</v>
      </c>
      <c r="D13" s="35"/>
      <c r="E13" s="35"/>
    </row>
    <row r="14" spans="1:5" ht="30" hidden="1" x14ac:dyDescent="0.2">
      <c r="A14" s="15"/>
      <c r="B14" s="12" t="s">
        <v>28</v>
      </c>
      <c r="C14" s="13" t="s">
        <v>527</v>
      </c>
      <c r="D14" s="34">
        <v>200</v>
      </c>
      <c r="E14" s="34">
        <v>200</v>
      </c>
    </row>
    <row r="15" spans="1:5" ht="15" hidden="1" x14ac:dyDescent="0.2">
      <c r="A15" s="14"/>
      <c r="B15" s="12" t="s">
        <v>28</v>
      </c>
      <c r="C15" s="13" t="s">
        <v>29</v>
      </c>
      <c r="D15" s="34"/>
      <c r="E15" s="34"/>
    </row>
    <row r="16" spans="1:5" ht="15" hidden="1" x14ac:dyDescent="0.2">
      <c r="A16" s="14"/>
      <c r="B16" s="12" t="s">
        <v>30</v>
      </c>
      <c r="C16" s="13" t="s">
        <v>606</v>
      </c>
      <c r="D16" s="34">
        <v>2000</v>
      </c>
      <c r="E16" s="34">
        <v>1500</v>
      </c>
    </row>
    <row r="17" spans="1:5" ht="30" x14ac:dyDescent="0.2">
      <c r="A17" s="14"/>
      <c r="B17" s="16"/>
      <c r="C17" s="9" t="s">
        <v>31</v>
      </c>
      <c r="D17" s="21">
        <f>SUM(D18:D27)</f>
        <v>452500</v>
      </c>
      <c r="E17" s="21">
        <f>SUM(E18:E27)</f>
        <v>411510.43</v>
      </c>
    </row>
    <row r="18" spans="1:5" ht="15" hidden="1" x14ac:dyDescent="0.2">
      <c r="A18" s="14"/>
      <c r="B18" s="12" t="s">
        <v>32</v>
      </c>
      <c r="C18" s="54" t="s">
        <v>33</v>
      </c>
      <c r="D18" s="34">
        <v>335000</v>
      </c>
      <c r="E18" s="34">
        <v>315000</v>
      </c>
    </row>
    <row r="19" spans="1:5" ht="15" hidden="1" x14ac:dyDescent="0.2">
      <c r="A19" s="15"/>
      <c r="B19" s="12" t="s">
        <v>34</v>
      </c>
      <c r="C19" s="54" t="s">
        <v>35</v>
      </c>
      <c r="D19" s="34">
        <v>81500</v>
      </c>
      <c r="E19" s="34">
        <v>61500</v>
      </c>
    </row>
    <row r="20" spans="1:5" ht="15" hidden="1" x14ac:dyDescent="0.2">
      <c r="A20" s="14"/>
      <c r="B20" s="12" t="s">
        <v>36</v>
      </c>
      <c r="C20" s="54" t="s">
        <v>37</v>
      </c>
      <c r="D20" s="34"/>
      <c r="E20" s="34"/>
    </row>
    <row r="21" spans="1:5" ht="15" hidden="1" x14ac:dyDescent="0.2">
      <c r="A21" s="14"/>
      <c r="B21" s="12" t="s">
        <v>38</v>
      </c>
      <c r="C21" s="54" t="s">
        <v>39</v>
      </c>
      <c r="D21" s="34"/>
      <c r="E21" s="34"/>
    </row>
    <row r="22" spans="1:5" ht="15" hidden="1" x14ac:dyDescent="0.2">
      <c r="A22" s="14"/>
      <c r="B22" s="12" t="s">
        <v>40</v>
      </c>
      <c r="C22" s="54" t="s">
        <v>41</v>
      </c>
      <c r="D22" s="34"/>
      <c r="E22" s="34"/>
    </row>
    <row r="23" spans="1:5" ht="15" hidden="1" x14ac:dyDescent="0.2">
      <c r="A23" s="14"/>
      <c r="B23" s="12" t="s">
        <v>42</v>
      </c>
      <c r="C23" s="54" t="s">
        <v>43</v>
      </c>
      <c r="D23" s="34"/>
      <c r="E23" s="34"/>
    </row>
    <row r="24" spans="1:5" ht="15" hidden="1" x14ac:dyDescent="0.2">
      <c r="A24" s="14"/>
      <c r="B24" s="12" t="s">
        <v>44</v>
      </c>
      <c r="C24" s="54" t="s">
        <v>528</v>
      </c>
      <c r="D24" s="34">
        <v>35000</v>
      </c>
      <c r="E24" s="34">
        <v>34307.97</v>
      </c>
    </row>
    <row r="25" spans="1:5" ht="15" hidden="1" customHeight="1" x14ac:dyDescent="0.2">
      <c r="A25" s="14"/>
      <c r="B25" s="12" t="s">
        <v>45</v>
      </c>
      <c r="C25" s="54" t="s">
        <v>46</v>
      </c>
      <c r="D25" s="17"/>
      <c r="E25" s="17"/>
    </row>
    <row r="26" spans="1:5" ht="15" hidden="1" customHeight="1" x14ac:dyDescent="0.2">
      <c r="A26" s="15"/>
      <c r="B26" s="12" t="s">
        <v>47</v>
      </c>
      <c r="C26" s="54" t="s">
        <v>48</v>
      </c>
      <c r="D26" s="17"/>
      <c r="E26" s="17"/>
    </row>
    <row r="27" spans="1:5" ht="30" hidden="1" x14ac:dyDescent="0.2">
      <c r="A27" s="15"/>
      <c r="B27" s="12" t="s">
        <v>45</v>
      </c>
      <c r="C27" s="54" t="s">
        <v>529</v>
      </c>
      <c r="D27" s="34">
        <v>1000</v>
      </c>
      <c r="E27" s="35">
        <v>702.46</v>
      </c>
    </row>
    <row r="28" spans="1:5" ht="30" x14ac:dyDescent="0.2">
      <c r="A28" s="10"/>
      <c r="B28" s="37" t="s">
        <v>49</v>
      </c>
      <c r="C28" s="6"/>
      <c r="D28" s="39">
        <f>D29+D32+D35</f>
        <v>0</v>
      </c>
      <c r="E28" s="39">
        <f>E29+E32+E35</f>
        <v>0</v>
      </c>
    </row>
    <row r="29" spans="1:5" ht="30" x14ac:dyDescent="0.2">
      <c r="A29" s="10"/>
      <c r="B29" s="9"/>
      <c r="C29" s="9" t="s">
        <v>50</v>
      </c>
      <c r="D29" s="17">
        <f>SUM(D30:D31)</f>
        <v>0</v>
      </c>
      <c r="E29" s="17">
        <f>SUM(E30:E31)</f>
        <v>0</v>
      </c>
    </row>
    <row r="30" spans="1:5" ht="30" hidden="1" x14ac:dyDescent="0.2">
      <c r="A30" s="10"/>
      <c r="B30" s="12" t="s">
        <v>51</v>
      </c>
      <c r="C30" s="13" t="s">
        <v>52</v>
      </c>
      <c r="D30" s="35">
        <v>0</v>
      </c>
      <c r="E30" s="35">
        <v>0</v>
      </c>
    </row>
    <row r="31" spans="1:5" ht="30" hidden="1" x14ac:dyDescent="0.2">
      <c r="A31" s="10"/>
      <c r="B31" s="12" t="s">
        <v>53</v>
      </c>
      <c r="C31" s="13" t="s">
        <v>54</v>
      </c>
      <c r="D31" s="35">
        <v>0</v>
      </c>
      <c r="E31" s="35">
        <v>0</v>
      </c>
    </row>
    <row r="32" spans="1:5" ht="30" x14ac:dyDescent="0.2">
      <c r="A32" s="10"/>
      <c r="B32" s="9"/>
      <c r="C32" s="19" t="s">
        <v>63</v>
      </c>
      <c r="D32" s="17">
        <f>SUM(D33:D34)</f>
        <v>0</v>
      </c>
      <c r="E32" s="17">
        <f>SUM(E33:E34)</f>
        <v>0</v>
      </c>
    </row>
    <row r="33" spans="1:5" ht="30" hidden="1" x14ac:dyDescent="0.2">
      <c r="A33" s="10"/>
      <c r="B33" s="12" t="s">
        <v>55</v>
      </c>
      <c r="C33" s="13" t="s">
        <v>59</v>
      </c>
      <c r="D33" s="35">
        <v>0</v>
      </c>
      <c r="E33" s="35">
        <v>0</v>
      </c>
    </row>
    <row r="34" spans="1:5" ht="30" hidden="1" x14ac:dyDescent="0.2">
      <c r="A34" s="10"/>
      <c r="B34" s="12" t="s">
        <v>56</v>
      </c>
      <c r="C34" s="13" t="s">
        <v>60</v>
      </c>
      <c r="D34" s="35">
        <v>0</v>
      </c>
      <c r="E34" s="35">
        <v>0</v>
      </c>
    </row>
    <row r="35" spans="1:5" ht="15" x14ac:dyDescent="0.2">
      <c r="A35" s="10"/>
      <c r="B35" s="9"/>
      <c r="C35" s="9" t="s">
        <v>64</v>
      </c>
      <c r="D35" s="17">
        <f>SUM(D36:D37)</f>
        <v>0</v>
      </c>
      <c r="E35" s="17">
        <f>SUM(E36:E37)</f>
        <v>0</v>
      </c>
    </row>
    <row r="36" spans="1:5" ht="30" hidden="1" x14ac:dyDescent="0.2">
      <c r="A36" s="10"/>
      <c r="B36" s="12" t="s">
        <v>57</v>
      </c>
      <c r="C36" s="13" t="s">
        <v>61</v>
      </c>
      <c r="D36" s="35">
        <v>0</v>
      </c>
      <c r="E36" s="35">
        <v>0</v>
      </c>
    </row>
    <row r="37" spans="1:5" ht="15" hidden="1" x14ac:dyDescent="0.2">
      <c r="A37" s="10"/>
      <c r="B37" s="12" t="s">
        <v>58</v>
      </c>
      <c r="C37" s="13" t="s">
        <v>62</v>
      </c>
      <c r="D37" s="35">
        <v>0</v>
      </c>
      <c r="E37" s="35">
        <v>0</v>
      </c>
    </row>
    <row r="38" spans="1:5" ht="30" x14ac:dyDescent="0.2">
      <c r="A38" s="10"/>
      <c r="B38" s="37" t="s">
        <v>3</v>
      </c>
      <c r="C38" s="40"/>
      <c r="D38" s="39">
        <f>D39</f>
        <v>0</v>
      </c>
      <c r="E38" s="39">
        <f>E39</f>
        <v>0</v>
      </c>
    </row>
    <row r="39" spans="1:5" ht="15" x14ac:dyDescent="0.2">
      <c r="A39" s="10"/>
      <c r="B39" s="9"/>
      <c r="C39" s="9" t="s">
        <v>65</v>
      </c>
      <c r="D39" s="17">
        <f>D40+D41</f>
        <v>0</v>
      </c>
      <c r="E39" s="17">
        <f>E40+E41</f>
        <v>0</v>
      </c>
    </row>
    <row r="40" spans="1:5" ht="30" hidden="1" x14ac:dyDescent="0.2">
      <c r="A40" s="10"/>
      <c r="B40" s="12" t="s">
        <v>66</v>
      </c>
      <c r="C40" s="13" t="s">
        <v>74</v>
      </c>
      <c r="D40" s="35">
        <v>0</v>
      </c>
      <c r="E40" s="35">
        <v>0</v>
      </c>
    </row>
    <row r="41" spans="1:5" ht="30" hidden="1" x14ac:dyDescent="0.2">
      <c r="A41" s="10"/>
      <c r="B41" s="12" t="s">
        <v>67</v>
      </c>
      <c r="C41" s="13" t="s">
        <v>73</v>
      </c>
      <c r="D41" s="35">
        <v>0</v>
      </c>
      <c r="E41" s="35">
        <v>0</v>
      </c>
    </row>
    <row r="42" spans="1:5" ht="60" x14ac:dyDescent="0.2">
      <c r="A42" s="10"/>
      <c r="B42" s="37" t="s">
        <v>69</v>
      </c>
      <c r="C42" s="37"/>
      <c r="D42" s="39">
        <f>D43</f>
        <v>0</v>
      </c>
      <c r="E42" s="39">
        <f>E43</f>
        <v>0</v>
      </c>
    </row>
    <row r="43" spans="1:5" ht="30" x14ac:dyDescent="0.2">
      <c r="A43" s="10"/>
      <c r="B43" s="18"/>
      <c r="C43" s="9" t="s">
        <v>4</v>
      </c>
      <c r="D43" s="17">
        <f>D44</f>
        <v>0</v>
      </c>
      <c r="E43" s="17">
        <f>E44</f>
        <v>0</v>
      </c>
    </row>
    <row r="44" spans="1:5" ht="30" hidden="1" x14ac:dyDescent="0.2">
      <c r="A44" s="10"/>
      <c r="B44" s="12" t="s">
        <v>68</v>
      </c>
      <c r="C44" s="19" t="s">
        <v>70</v>
      </c>
      <c r="D44" s="17">
        <v>0</v>
      </c>
      <c r="E44" s="17">
        <v>0</v>
      </c>
    </row>
    <row r="45" spans="1:5" ht="30" x14ac:dyDescent="0.2">
      <c r="A45" s="10"/>
      <c r="B45" s="12"/>
      <c r="C45" s="9" t="s">
        <v>5</v>
      </c>
      <c r="D45" s="17">
        <f>D46</f>
        <v>0</v>
      </c>
      <c r="E45" s="17">
        <f>E46</f>
        <v>0</v>
      </c>
    </row>
    <row r="46" spans="1:5" ht="30" hidden="1" x14ac:dyDescent="0.2">
      <c r="A46" s="10"/>
      <c r="B46" s="12" t="s">
        <v>71</v>
      </c>
      <c r="C46" s="13" t="s">
        <v>72</v>
      </c>
      <c r="D46" s="17">
        <v>0</v>
      </c>
      <c r="E46" s="17">
        <v>0</v>
      </c>
    </row>
    <row r="47" spans="1:5" ht="60" x14ac:dyDescent="0.2">
      <c r="A47" s="10"/>
      <c r="B47" s="37" t="s">
        <v>6</v>
      </c>
      <c r="C47" s="25"/>
      <c r="D47" s="39">
        <f>SUM(D48+D57+D71+D84+D94)</f>
        <v>1413714.3199999998</v>
      </c>
      <c r="E47" s="39">
        <f>SUM(E48+E57+E71+E84+E94)</f>
        <v>1786053.5799999998</v>
      </c>
    </row>
    <row r="48" spans="1:5" ht="15" x14ac:dyDescent="0.2">
      <c r="A48" s="10"/>
      <c r="B48" s="9"/>
      <c r="C48" s="9" t="s">
        <v>7</v>
      </c>
      <c r="D48" s="17">
        <f>SUM(D49:D56)</f>
        <v>1100666.67</v>
      </c>
      <c r="E48" s="17">
        <f>SUM(E49:E56)</f>
        <v>1297233.33</v>
      </c>
    </row>
    <row r="49" spans="1:5" ht="15" hidden="1" x14ac:dyDescent="0.2">
      <c r="A49" s="20"/>
      <c r="B49" s="12" t="s">
        <v>75</v>
      </c>
      <c r="C49" s="19" t="s">
        <v>485</v>
      </c>
      <c r="D49" s="34">
        <v>1100666.67</v>
      </c>
      <c r="E49" s="34">
        <v>1270833.33</v>
      </c>
    </row>
    <row r="50" spans="1:5" ht="30" hidden="1" x14ac:dyDescent="0.2">
      <c r="A50" s="20"/>
      <c r="B50" s="12" t="s">
        <v>76</v>
      </c>
      <c r="C50" s="19" t="s">
        <v>486</v>
      </c>
      <c r="D50" s="34">
        <v>0</v>
      </c>
      <c r="E50" s="34">
        <v>0</v>
      </c>
    </row>
    <row r="51" spans="1:5" ht="30" hidden="1" x14ac:dyDescent="0.2">
      <c r="A51" s="20"/>
      <c r="B51" s="12" t="s">
        <v>77</v>
      </c>
      <c r="C51" s="19" t="s">
        <v>607</v>
      </c>
      <c r="D51" s="34">
        <v>0</v>
      </c>
      <c r="E51" s="34">
        <v>4900</v>
      </c>
    </row>
    <row r="52" spans="1:5" ht="30" hidden="1" x14ac:dyDescent="0.2">
      <c r="A52" s="20"/>
      <c r="B52" s="12" t="s">
        <v>78</v>
      </c>
      <c r="C52" s="19" t="s">
        <v>530</v>
      </c>
      <c r="D52" s="34">
        <v>0</v>
      </c>
      <c r="E52" s="34">
        <v>6500</v>
      </c>
    </row>
    <row r="53" spans="1:5" ht="30" hidden="1" x14ac:dyDescent="0.2">
      <c r="A53" s="20"/>
      <c r="B53" s="12" t="s">
        <v>79</v>
      </c>
      <c r="C53" s="19" t="s">
        <v>608</v>
      </c>
      <c r="D53" s="34">
        <v>0</v>
      </c>
      <c r="E53" s="34">
        <v>0</v>
      </c>
    </row>
    <row r="54" spans="1:5" ht="30" hidden="1" x14ac:dyDescent="0.2">
      <c r="A54" s="20"/>
      <c r="B54" s="12" t="s">
        <v>80</v>
      </c>
      <c r="C54" s="19" t="s">
        <v>487</v>
      </c>
      <c r="D54" s="34">
        <v>0</v>
      </c>
      <c r="E54" s="34">
        <v>0</v>
      </c>
    </row>
    <row r="55" spans="1:5" ht="30" hidden="1" x14ac:dyDescent="0.2">
      <c r="A55" s="20"/>
      <c r="B55" s="12" t="s">
        <v>514</v>
      </c>
      <c r="C55" s="19" t="s">
        <v>515</v>
      </c>
      <c r="D55" s="34">
        <v>0</v>
      </c>
      <c r="E55" s="34">
        <v>0</v>
      </c>
    </row>
    <row r="56" spans="1:5" ht="30" hidden="1" x14ac:dyDescent="0.2">
      <c r="A56" s="20"/>
      <c r="B56" s="12" t="s">
        <v>531</v>
      </c>
      <c r="C56" s="19" t="s">
        <v>609</v>
      </c>
      <c r="D56" s="34">
        <v>0</v>
      </c>
      <c r="E56" s="34">
        <v>15000</v>
      </c>
    </row>
    <row r="57" spans="1:5" ht="30" x14ac:dyDescent="0.2">
      <c r="A57" s="10"/>
      <c r="B57" s="9"/>
      <c r="C57" s="55" t="s">
        <v>8</v>
      </c>
      <c r="D57" s="17">
        <f>SUM(D58:D70)</f>
        <v>214814.74</v>
      </c>
      <c r="E57" s="17">
        <f>SUM(E58:E70)</f>
        <v>292064.74</v>
      </c>
    </row>
    <row r="58" spans="1:5" ht="15" hidden="1" x14ac:dyDescent="0.2">
      <c r="A58" s="20"/>
      <c r="B58" s="12" t="s">
        <v>81</v>
      </c>
      <c r="C58" s="13" t="s">
        <v>488</v>
      </c>
      <c r="D58" s="34">
        <v>0</v>
      </c>
      <c r="E58" s="34">
        <v>81000</v>
      </c>
    </row>
    <row r="59" spans="1:5" ht="15" hidden="1" x14ac:dyDescent="0.2">
      <c r="A59" s="20"/>
      <c r="B59" s="12" t="s">
        <v>82</v>
      </c>
      <c r="C59" s="13" t="s">
        <v>83</v>
      </c>
      <c r="D59" s="34">
        <v>0</v>
      </c>
      <c r="E59" s="34">
        <v>0</v>
      </c>
    </row>
    <row r="60" spans="1:5" ht="30" hidden="1" x14ac:dyDescent="0.2">
      <c r="A60" s="20"/>
      <c r="B60" s="12" t="s">
        <v>84</v>
      </c>
      <c r="C60" s="13" t="s">
        <v>489</v>
      </c>
      <c r="D60" s="34">
        <v>175756.74</v>
      </c>
      <c r="E60" s="34">
        <v>165756.74</v>
      </c>
    </row>
    <row r="61" spans="1:5" ht="30" hidden="1" x14ac:dyDescent="0.2">
      <c r="A61" s="20"/>
      <c r="B61" s="12" t="s">
        <v>85</v>
      </c>
      <c r="C61" s="13" t="s">
        <v>95</v>
      </c>
      <c r="D61" s="34">
        <v>0</v>
      </c>
      <c r="E61" s="34">
        <v>6250</v>
      </c>
    </row>
    <row r="62" spans="1:5" ht="30" hidden="1" x14ac:dyDescent="0.2">
      <c r="A62" s="20"/>
      <c r="B62" s="12" t="s">
        <v>86</v>
      </c>
      <c r="C62" s="13" t="s">
        <v>490</v>
      </c>
      <c r="D62" s="34">
        <v>27340</v>
      </c>
      <c r="E62" s="34">
        <v>27340</v>
      </c>
    </row>
    <row r="63" spans="1:5" ht="30" hidden="1" x14ac:dyDescent="0.2">
      <c r="A63" s="20"/>
      <c r="B63" s="12" t="s">
        <v>87</v>
      </c>
      <c r="C63" s="13" t="s">
        <v>96</v>
      </c>
      <c r="D63" s="34">
        <v>0</v>
      </c>
      <c r="E63" s="34">
        <v>0</v>
      </c>
    </row>
    <row r="64" spans="1:5" ht="30" hidden="1" x14ac:dyDescent="0.2">
      <c r="A64" s="20"/>
      <c r="B64" s="12" t="s">
        <v>89</v>
      </c>
      <c r="C64" s="13" t="s">
        <v>491</v>
      </c>
      <c r="D64" s="34">
        <v>11718</v>
      </c>
      <c r="E64" s="34">
        <v>11718</v>
      </c>
    </row>
    <row r="65" spans="1:6" ht="30" hidden="1" x14ac:dyDescent="0.2">
      <c r="A65" s="20"/>
      <c r="B65" s="12" t="s">
        <v>91</v>
      </c>
      <c r="C65" s="13" t="s">
        <v>97</v>
      </c>
      <c r="D65" s="34">
        <v>0</v>
      </c>
      <c r="E65" s="34">
        <v>0</v>
      </c>
    </row>
    <row r="66" spans="1:6" ht="15" hidden="1" x14ac:dyDescent="0.2">
      <c r="A66" s="20"/>
      <c r="B66" s="12" t="s">
        <v>93</v>
      </c>
      <c r="C66" s="13" t="s">
        <v>492</v>
      </c>
      <c r="D66" s="34">
        <v>0</v>
      </c>
      <c r="E66" s="34">
        <v>0</v>
      </c>
    </row>
    <row r="67" spans="1:6" ht="30" hidden="1" x14ac:dyDescent="0.2">
      <c r="A67" s="20"/>
      <c r="B67" s="12" t="s">
        <v>108</v>
      </c>
      <c r="C67" s="13" t="s">
        <v>88</v>
      </c>
      <c r="D67" s="34">
        <v>0</v>
      </c>
      <c r="E67" s="34">
        <v>0</v>
      </c>
    </row>
    <row r="68" spans="1:6" ht="15" hidden="1" x14ac:dyDescent="0.2">
      <c r="A68" s="20"/>
      <c r="B68" s="12" t="s">
        <v>109</v>
      </c>
      <c r="C68" s="13" t="s">
        <v>90</v>
      </c>
      <c r="D68" s="34">
        <v>0</v>
      </c>
      <c r="E68" s="34">
        <v>0</v>
      </c>
    </row>
    <row r="69" spans="1:6" ht="30" hidden="1" x14ac:dyDescent="0.2">
      <c r="A69" s="20"/>
      <c r="B69" s="12" t="s">
        <v>110</v>
      </c>
      <c r="C69" s="13" t="s">
        <v>92</v>
      </c>
      <c r="D69" s="34">
        <v>0</v>
      </c>
      <c r="E69" s="34">
        <v>0</v>
      </c>
    </row>
    <row r="70" spans="1:6" ht="15" hidden="1" x14ac:dyDescent="0.2">
      <c r="A70" s="20"/>
      <c r="B70" s="12" t="s">
        <v>111</v>
      </c>
      <c r="C70" s="13" t="s">
        <v>94</v>
      </c>
      <c r="D70" s="21">
        <v>0</v>
      </c>
      <c r="E70" s="21">
        <v>0</v>
      </c>
    </row>
    <row r="71" spans="1:6" ht="15" x14ac:dyDescent="0.2">
      <c r="A71" s="20"/>
      <c r="B71" s="22"/>
      <c r="C71" s="55" t="s">
        <v>9</v>
      </c>
      <c r="D71" s="21">
        <f>SUM(D72:D83)</f>
        <v>19000</v>
      </c>
      <c r="E71" s="21">
        <f>SUM(E72:E83)</f>
        <v>117704.12999999999</v>
      </c>
    </row>
    <row r="72" spans="1:6" ht="30" hidden="1" x14ac:dyDescent="0.2">
      <c r="A72" s="20"/>
      <c r="B72" s="12" t="s">
        <v>98</v>
      </c>
      <c r="C72" s="13" t="s">
        <v>99</v>
      </c>
      <c r="D72" s="21"/>
      <c r="E72" s="21"/>
    </row>
    <row r="73" spans="1:6" ht="15" hidden="1" x14ac:dyDescent="0.2">
      <c r="A73" s="20"/>
      <c r="B73" s="12" t="s">
        <v>100</v>
      </c>
      <c r="C73" s="13" t="s">
        <v>101</v>
      </c>
      <c r="D73" s="34">
        <v>10000</v>
      </c>
      <c r="E73" s="34">
        <v>10000</v>
      </c>
    </row>
    <row r="74" spans="1:6" ht="30" hidden="1" x14ac:dyDescent="0.2">
      <c r="A74" s="20"/>
      <c r="B74" s="12" t="s">
        <v>102</v>
      </c>
      <c r="C74" s="13" t="s">
        <v>103</v>
      </c>
      <c r="D74" s="35">
        <v>0</v>
      </c>
      <c r="E74" s="35">
        <v>0</v>
      </c>
    </row>
    <row r="75" spans="1:6" ht="15" hidden="1" x14ac:dyDescent="0.2">
      <c r="A75" s="20"/>
      <c r="B75" s="12" t="s">
        <v>104</v>
      </c>
      <c r="C75" s="13" t="s">
        <v>105</v>
      </c>
      <c r="D75" s="35">
        <v>0</v>
      </c>
      <c r="E75" s="35">
        <v>1000</v>
      </c>
    </row>
    <row r="76" spans="1:6" ht="30" hidden="1" x14ac:dyDescent="0.2">
      <c r="A76" s="20"/>
      <c r="B76" s="12" t="s">
        <v>106</v>
      </c>
      <c r="C76" s="13" t="s">
        <v>107</v>
      </c>
      <c r="D76" s="35">
        <v>0</v>
      </c>
      <c r="E76" s="35">
        <v>0</v>
      </c>
    </row>
    <row r="77" spans="1:6" ht="15" hidden="1" x14ac:dyDescent="0.2">
      <c r="A77" s="20"/>
      <c r="B77" s="12" t="s">
        <v>493</v>
      </c>
      <c r="C77" s="13" t="s">
        <v>494</v>
      </c>
      <c r="D77" s="35">
        <f>7000+2000</f>
        <v>9000</v>
      </c>
      <c r="E77" s="35">
        <f>26047.4+4673+13991.24+39533.6+13500+8958.89</f>
        <v>106704.12999999999</v>
      </c>
    </row>
    <row r="78" spans="1:6" ht="30" hidden="1" x14ac:dyDescent="0.2">
      <c r="A78" s="20"/>
      <c r="B78" s="12"/>
      <c r="C78" s="12" t="s">
        <v>508</v>
      </c>
      <c r="D78" s="35"/>
      <c r="E78" s="35"/>
      <c r="F78" s="5" t="s">
        <v>518</v>
      </c>
    </row>
    <row r="79" spans="1:6" ht="30" hidden="1" x14ac:dyDescent="0.2">
      <c r="A79" s="20"/>
      <c r="B79" s="12"/>
      <c r="C79" s="12" t="s">
        <v>509</v>
      </c>
      <c r="D79" s="35"/>
      <c r="E79" s="35"/>
    </row>
    <row r="80" spans="1:6" ht="30" hidden="1" x14ac:dyDescent="0.2">
      <c r="A80" s="20"/>
      <c r="B80" s="12"/>
      <c r="C80" s="12" t="s">
        <v>511</v>
      </c>
      <c r="D80" s="35"/>
      <c r="E80" s="35"/>
      <c r="F80" s="5" t="s">
        <v>516</v>
      </c>
    </row>
    <row r="81" spans="1:6" ht="45" hidden="1" x14ac:dyDescent="0.2">
      <c r="A81" s="20"/>
      <c r="B81" s="12"/>
      <c r="C81" s="12" t="s">
        <v>513</v>
      </c>
      <c r="D81" s="35"/>
      <c r="E81" s="35"/>
    </row>
    <row r="82" spans="1:6" ht="45" hidden="1" x14ac:dyDescent="0.2">
      <c r="A82" s="20"/>
      <c r="B82" s="12"/>
      <c r="C82" s="12" t="s">
        <v>512</v>
      </c>
      <c r="D82" s="35"/>
      <c r="E82" s="35"/>
    </row>
    <row r="83" spans="1:6" ht="30" hidden="1" x14ac:dyDescent="0.2">
      <c r="A83" s="20"/>
      <c r="B83" s="12"/>
      <c r="C83" s="12" t="s">
        <v>510</v>
      </c>
      <c r="D83" s="35"/>
      <c r="E83" s="35"/>
      <c r="F83" s="5" t="s">
        <v>517</v>
      </c>
    </row>
    <row r="84" spans="1:6" ht="30" x14ac:dyDescent="0.2">
      <c r="A84" s="10"/>
      <c r="B84" s="9"/>
      <c r="C84" s="55" t="s">
        <v>10</v>
      </c>
      <c r="D84" s="17">
        <f>SUM(D85:D93)</f>
        <v>78232.91</v>
      </c>
      <c r="E84" s="17">
        <f>SUM(E85:E93)</f>
        <v>74348.490000000005</v>
      </c>
    </row>
    <row r="85" spans="1:6" ht="30" hidden="1" x14ac:dyDescent="0.2">
      <c r="A85" s="10"/>
      <c r="B85" s="12" t="s">
        <v>112</v>
      </c>
      <c r="C85" s="13" t="s">
        <v>495</v>
      </c>
      <c r="D85" s="35">
        <v>78232.91</v>
      </c>
      <c r="E85" s="35">
        <v>74348.490000000005</v>
      </c>
    </row>
    <row r="86" spans="1:6" ht="30" hidden="1" x14ac:dyDescent="0.2">
      <c r="A86" s="10"/>
      <c r="B86" s="12" t="s">
        <v>113</v>
      </c>
      <c r="C86" s="13" t="s">
        <v>519</v>
      </c>
      <c r="D86" s="35">
        <v>0</v>
      </c>
      <c r="E86" s="35">
        <v>0</v>
      </c>
    </row>
    <row r="87" spans="1:6" ht="30" hidden="1" x14ac:dyDescent="0.2">
      <c r="A87" s="10"/>
      <c r="B87" s="12" t="s">
        <v>115</v>
      </c>
      <c r="C87" s="13" t="s">
        <v>114</v>
      </c>
      <c r="D87" s="17"/>
      <c r="E87" s="17"/>
    </row>
    <row r="88" spans="1:6" ht="30" hidden="1" x14ac:dyDescent="0.2">
      <c r="A88" s="10"/>
      <c r="B88" s="12" t="s">
        <v>117</v>
      </c>
      <c r="C88" s="13" t="s">
        <v>116</v>
      </c>
      <c r="D88" s="17"/>
      <c r="E88" s="17"/>
    </row>
    <row r="89" spans="1:6" ht="30" hidden="1" x14ac:dyDescent="0.2">
      <c r="A89" s="10"/>
      <c r="B89" s="12" t="s">
        <v>119</v>
      </c>
      <c r="C89" s="13" t="s">
        <v>118</v>
      </c>
      <c r="D89" s="17"/>
      <c r="E89" s="17"/>
    </row>
    <row r="90" spans="1:6" ht="30" hidden="1" x14ac:dyDescent="0.2">
      <c r="A90" s="10"/>
      <c r="B90" s="12" t="s">
        <v>121</v>
      </c>
      <c r="C90" s="13" t="s">
        <v>120</v>
      </c>
      <c r="D90" s="17"/>
      <c r="E90" s="17"/>
    </row>
    <row r="91" spans="1:6" ht="15" hidden="1" x14ac:dyDescent="0.2">
      <c r="A91" s="10"/>
      <c r="B91" s="12" t="s">
        <v>123</v>
      </c>
      <c r="C91" s="13" t="s">
        <v>122</v>
      </c>
      <c r="D91" s="17"/>
      <c r="E91" s="17"/>
    </row>
    <row r="92" spans="1:6" ht="30" hidden="1" x14ac:dyDescent="0.2">
      <c r="A92" s="10"/>
      <c r="B92" s="12" t="s">
        <v>125</v>
      </c>
      <c r="C92" s="13" t="s">
        <v>124</v>
      </c>
      <c r="D92" s="17"/>
      <c r="E92" s="17"/>
    </row>
    <row r="93" spans="1:6" ht="30" hidden="1" x14ac:dyDescent="0.2">
      <c r="A93" s="10"/>
      <c r="B93" s="12" t="s">
        <v>496</v>
      </c>
      <c r="C93" s="13" t="s">
        <v>126</v>
      </c>
      <c r="D93" s="17"/>
      <c r="E93" s="17"/>
    </row>
    <row r="94" spans="1:6" ht="30" x14ac:dyDescent="0.2">
      <c r="A94" s="10"/>
      <c r="B94" s="9"/>
      <c r="C94" s="55" t="s">
        <v>11</v>
      </c>
      <c r="D94" s="17">
        <f>SUM(D95:D104)</f>
        <v>1000</v>
      </c>
      <c r="E94" s="17">
        <f>SUM(E95:E104)</f>
        <v>4702.8900000000003</v>
      </c>
    </row>
    <row r="95" spans="1:6" ht="15" hidden="1" x14ac:dyDescent="0.2">
      <c r="A95" s="10"/>
      <c r="B95" s="12" t="s">
        <v>127</v>
      </c>
      <c r="C95" s="13" t="s">
        <v>128</v>
      </c>
      <c r="D95" s="35">
        <v>0</v>
      </c>
      <c r="E95" s="35">
        <v>0</v>
      </c>
    </row>
    <row r="96" spans="1:6" ht="15" hidden="1" x14ac:dyDescent="0.2">
      <c r="A96" s="10"/>
      <c r="B96" s="12" t="s">
        <v>129</v>
      </c>
      <c r="C96" s="13" t="s">
        <v>130</v>
      </c>
      <c r="D96" s="35">
        <v>0</v>
      </c>
      <c r="E96" s="35">
        <v>0</v>
      </c>
    </row>
    <row r="97" spans="1:5" ht="15" hidden="1" x14ac:dyDescent="0.2">
      <c r="A97" s="10"/>
      <c r="B97" s="12" t="s">
        <v>131</v>
      </c>
      <c r="C97" s="13" t="s">
        <v>132</v>
      </c>
      <c r="D97" s="35">
        <v>0</v>
      </c>
      <c r="E97" s="35">
        <v>0</v>
      </c>
    </row>
    <row r="98" spans="1:5" ht="15" hidden="1" x14ac:dyDescent="0.2">
      <c r="A98" s="10"/>
      <c r="B98" s="12" t="s">
        <v>133</v>
      </c>
      <c r="C98" s="13" t="s">
        <v>134</v>
      </c>
      <c r="D98" s="35">
        <v>0</v>
      </c>
      <c r="E98" s="35">
        <v>0</v>
      </c>
    </row>
    <row r="99" spans="1:5" ht="15" hidden="1" x14ac:dyDescent="0.2">
      <c r="A99" s="10"/>
      <c r="B99" s="12" t="s">
        <v>135</v>
      </c>
      <c r="C99" s="13" t="s">
        <v>136</v>
      </c>
      <c r="D99" s="34">
        <v>0</v>
      </c>
      <c r="E99" s="34">
        <v>0</v>
      </c>
    </row>
    <row r="100" spans="1:5" ht="15" hidden="1" x14ac:dyDescent="0.2">
      <c r="A100" s="10"/>
      <c r="B100" s="12" t="s">
        <v>137</v>
      </c>
      <c r="C100" s="13" t="s">
        <v>532</v>
      </c>
      <c r="D100" s="34">
        <v>1000</v>
      </c>
      <c r="E100" s="34">
        <v>4702.8900000000003</v>
      </c>
    </row>
    <row r="101" spans="1:5" ht="15" hidden="1" x14ac:dyDescent="0.2">
      <c r="A101" s="10"/>
      <c r="B101" s="12" t="s">
        <v>138</v>
      </c>
      <c r="C101" s="13" t="s">
        <v>139</v>
      </c>
      <c r="D101" s="34">
        <v>0</v>
      </c>
      <c r="E101" s="34">
        <v>0</v>
      </c>
    </row>
    <row r="102" spans="1:5" ht="15" hidden="1" x14ac:dyDescent="0.2">
      <c r="A102" s="10"/>
      <c r="B102" s="12" t="s">
        <v>140</v>
      </c>
      <c r="C102" s="13" t="s">
        <v>141</v>
      </c>
      <c r="D102" s="34">
        <v>0</v>
      </c>
      <c r="E102" s="34">
        <v>0</v>
      </c>
    </row>
    <row r="103" spans="1:5" ht="30" hidden="1" x14ac:dyDescent="0.2">
      <c r="A103" s="10"/>
      <c r="B103" s="12" t="s">
        <v>142</v>
      </c>
      <c r="C103" s="13" t="s">
        <v>498</v>
      </c>
      <c r="D103" s="35">
        <v>0</v>
      </c>
      <c r="E103" s="35">
        <v>0</v>
      </c>
    </row>
    <row r="104" spans="1:5" ht="30" hidden="1" x14ac:dyDescent="0.2">
      <c r="A104" s="10"/>
      <c r="B104" s="12" t="s">
        <v>497</v>
      </c>
      <c r="C104" s="13" t="s">
        <v>143</v>
      </c>
      <c r="D104" s="35">
        <v>0</v>
      </c>
      <c r="E104" s="35">
        <v>0</v>
      </c>
    </row>
    <row r="105" spans="1:5" ht="15" customHeight="1" x14ac:dyDescent="0.2">
      <c r="A105" s="69" t="s">
        <v>520</v>
      </c>
      <c r="B105" s="70"/>
      <c r="C105" s="71"/>
      <c r="D105" s="57">
        <f>D4+D28+D38+D42+D47</f>
        <v>1872414.3199999998</v>
      </c>
      <c r="E105" s="57">
        <f>E4+E28+E38+E42+E47</f>
        <v>2202264.0099999998</v>
      </c>
    </row>
    <row r="106" spans="1:5" x14ac:dyDescent="0.2">
      <c r="A106" s="72"/>
      <c r="B106" s="73"/>
      <c r="C106" s="74"/>
      <c r="D106" s="58"/>
      <c r="E106" s="58"/>
    </row>
    <row r="107" spans="1:5" x14ac:dyDescent="0.2">
      <c r="A107" s="43"/>
      <c r="B107" s="44"/>
      <c r="C107" s="45"/>
      <c r="D107" s="46"/>
      <c r="E107" s="46"/>
    </row>
    <row r="108" spans="1:5" ht="15" x14ac:dyDescent="0.2">
      <c r="A108" s="36" t="s">
        <v>144</v>
      </c>
      <c r="B108" s="9"/>
      <c r="C108" s="9"/>
      <c r="D108" s="17"/>
      <c r="E108" s="17"/>
    </row>
    <row r="109" spans="1:5" ht="15" x14ac:dyDescent="0.2">
      <c r="A109" s="10"/>
      <c r="B109" s="38" t="s">
        <v>145</v>
      </c>
      <c r="C109" s="23"/>
      <c r="D109" s="39">
        <f>D110+D118+D127</f>
        <v>36000</v>
      </c>
      <c r="E109" s="39">
        <f>E110+E118+E127</f>
        <v>35500</v>
      </c>
    </row>
    <row r="110" spans="1:5" ht="15" x14ac:dyDescent="0.2">
      <c r="A110" s="10"/>
      <c r="B110" s="9"/>
      <c r="C110" s="55" t="s">
        <v>146</v>
      </c>
      <c r="D110" s="21">
        <f>SUM(D111:D117)</f>
        <v>26500</v>
      </c>
      <c r="E110" s="21">
        <f>SUM(E111:E115)</f>
        <v>24000</v>
      </c>
    </row>
    <row r="111" spans="1:5" ht="15" hidden="1" x14ac:dyDescent="0.2">
      <c r="A111" s="10"/>
      <c r="B111" s="12" t="s">
        <v>147</v>
      </c>
      <c r="C111" s="13" t="s">
        <v>148</v>
      </c>
      <c r="D111" s="34">
        <v>0</v>
      </c>
      <c r="E111" s="34">
        <v>0</v>
      </c>
    </row>
    <row r="112" spans="1:5" ht="15" hidden="1" x14ac:dyDescent="0.2">
      <c r="A112" s="10"/>
      <c r="B112" s="12" t="s">
        <v>149</v>
      </c>
      <c r="C112" s="13" t="s">
        <v>150</v>
      </c>
      <c r="D112" s="34">
        <v>4000</v>
      </c>
      <c r="E112" s="34">
        <v>0</v>
      </c>
    </row>
    <row r="113" spans="1:5" ht="15" hidden="1" x14ac:dyDescent="0.2">
      <c r="A113" s="10"/>
      <c r="B113" s="12" t="s">
        <v>151</v>
      </c>
      <c r="C113" s="13" t="s">
        <v>152</v>
      </c>
      <c r="D113" s="34">
        <v>9000</v>
      </c>
      <c r="E113" s="34">
        <v>10000</v>
      </c>
    </row>
    <row r="114" spans="1:5" ht="15" hidden="1" x14ac:dyDescent="0.2">
      <c r="A114" s="10"/>
      <c r="B114" s="12" t="s">
        <v>153</v>
      </c>
      <c r="C114" s="13" t="s">
        <v>154</v>
      </c>
      <c r="D114" s="34">
        <v>10000</v>
      </c>
      <c r="E114" s="34">
        <v>11000</v>
      </c>
    </row>
    <row r="115" spans="1:5" ht="15" hidden="1" x14ac:dyDescent="0.2">
      <c r="A115" s="10"/>
      <c r="B115" s="12" t="s">
        <v>155</v>
      </c>
      <c r="C115" s="13" t="s">
        <v>156</v>
      </c>
      <c r="D115" s="34">
        <v>1000</v>
      </c>
      <c r="E115" s="34">
        <v>3000</v>
      </c>
    </row>
    <row r="116" spans="1:5" ht="15" hidden="1" x14ac:dyDescent="0.2">
      <c r="A116" s="10"/>
      <c r="B116" s="12" t="s">
        <v>610</v>
      </c>
      <c r="C116" s="13" t="s">
        <v>171</v>
      </c>
      <c r="D116" s="34">
        <v>1500</v>
      </c>
      <c r="E116" s="34">
        <v>0</v>
      </c>
    </row>
    <row r="117" spans="1:5" ht="17.25" hidden="1" customHeight="1" x14ac:dyDescent="0.2">
      <c r="A117" s="10"/>
      <c r="B117" s="12" t="s">
        <v>611</v>
      </c>
      <c r="C117" s="13" t="s">
        <v>612</v>
      </c>
      <c r="D117" s="34">
        <v>1000</v>
      </c>
      <c r="E117" s="34">
        <v>0</v>
      </c>
    </row>
    <row r="118" spans="1:5" ht="15" x14ac:dyDescent="0.2">
      <c r="A118" s="10"/>
      <c r="B118" s="9"/>
      <c r="C118" s="55" t="s">
        <v>157</v>
      </c>
      <c r="D118" s="21">
        <f>SUM(D119:D126)</f>
        <v>9500</v>
      </c>
      <c r="E118" s="21">
        <f>SUM(E119:E126)</f>
        <v>11500</v>
      </c>
    </row>
    <row r="119" spans="1:5" ht="15" hidden="1" x14ac:dyDescent="0.2">
      <c r="A119" s="10"/>
      <c r="B119" s="12" t="s">
        <v>158</v>
      </c>
      <c r="C119" s="54" t="s">
        <v>148</v>
      </c>
      <c r="D119" s="34">
        <v>0</v>
      </c>
      <c r="E119" s="34">
        <v>0</v>
      </c>
    </row>
    <row r="120" spans="1:5" ht="15" hidden="1" x14ac:dyDescent="0.2">
      <c r="A120" s="10"/>
      <c r="B120" s="12" t="s">
        <v>159</v>
      </c>
      <c r="C120" s="54" t="s">
        <v>160</v>
      </c>
      <c r="D120" s="34">
        <v>0</v>
      </c>
      <c r="E120" s="34">
        <v>0</v>
      </c>
    </row>
    <row r="121" spans="1:5" ht="15" hidden="1" x14ac:dyDescent="0.2">
      <c r="A121" s="10"/>
      <c r="B121" s="12" t="s">
        <v>161</v>
      </c>
      <c r="C121" s="54" t="s">
        <v>162</v>
      </c>
      <c r="D121" s="34">
        <v>1500</v>
      </c>
      <c r="E121" s="34">
        <v>1500</v>
      </c>
    </row>
    <row r="122" spans="1:5" ht="15" hidden="1" x14ac:dyDescent="0.2">
      <c r="A122" s="10"/>
      <c r="B122" s="12" t="s">
        <v>163</v>
      </c>
      <c r="C122" s="54" t="s">
        <v>164</v>
      </c>
      <c r="D122" s="34">
        <v>1000</v>
      </c>
      <c r="E122" s="34">
        <v>1000</v>
      </c>
    </row>
    <row r="123" spans="1:5" ht="15" hidden="1" x14ac:dyDescent="0.2">
      <c r="A123" s="10"/>
      <c r="B123" s="12" t="s">
        <v>165</v>
      </c>
      <c r="C123" s="54" t="s">
        <v>499</v>
      </c>
      <c r="D123" s="34">
        <v>0</v>
      </c>
      <c r="E123" s="34">
        <v>0</v>
      </c>
    </row>
    <row r="124" spans="1:5" ht="15" hidden="1" x14ac:dyDescent="0.2">
      <c r="A124" s="10"/>
      <c r="B124" s="12" t="s">
        <v>166</v>
      </c>
      <c r="C124" s="54" t="s">
        <v>167</v>
      </c>
      <c r="D124" s="34">
        <v>0</v>
      </c>
      <c r="E124" s="34">
        <v>0</v>
      </c>
    </row>
    <row r="125" spans="1:5" ht="15" hidden="1" x14ac:dyDescent="0.2">
      <c r="A125" s="10"/>
      <c r="B125" s="12" t="s">
        <v>533</v>
      </c>
      <c r="C125" s="54" t="s">
        <v>152</v>
      </c>
      <c r="D125" s="34">
        <v>3000</v>
      </c>
      <c r="E125" s="34">
        <v>3000</v>
      </c>
    </row>
    <row r="126" spans="1:5" ht="15" hidden="1" x14ac:dyDescent="0.2">
      <c r="A126" s="10"/>
      <c r="B126" s="12" t="s">
        <v>534</v>
      </c>
      <c r="C126" s="54" t="s">
        <v>171</v>
      </c>
      <c r="D126" s="34">
        <v>4000</v>
      </c>
      <c r="E126" s="34">
        <v>6000</v>
      </c>
    </row>
    <row r="127" spans="1:5" ht="15" hidden="1" x14ac:dyDescent="0.2">
      <c r="A127" s="10"/>
      <c r="B127" s="9"/>
      <c r="C127" s="37" t="s">
        <v>168</v>
      </c>
      <c r="D127" s="27">
        <f>SUM(D128:D131)</f>
        <v>0</v>
      </c>
      <c r="E127" s="27">
        <f>SUM(E128:E131)</f>
        <v>0</v>
      </c>
    </row>
    <row r="128" spans="1:5" ht="15" hidden="1" x14ac:dyDescent="0.2">
      <c r="A128" s="10"/>
      <c r="B128" s="12" t="s">
        <v>169</v>
      </c>
      <c r="C128" s="13" t="s">
        <v>150</v>
      </c>
      <c r="D128" s="34">
        <v>0</v>
      </c>
      <c r="E128" s="34">
        <v>0</v>
      </c>
    </row>
    <row r="129" spans="1:5" ht="15" hidden="1" x14ac:dyDescent="0.2">
      <c r="A129" s="10"/>
      <c r="B129" s="12" t="s">
        <v>170</v>
      </c>
      <c r="C129" s="13" t="s">
        <v>171</v>
      </c>
      <c r="D129" s="34">
        <v>0</v>
      </c>
      <c r="E129" s="34">
        <v>0</v>
      </c>
    </row>
    <row r="130" spans="1:5" ht="15" hidden="1" x14ac:dyDescent="0.2">
      <c r="A130" s="10"/>
      <c r="B130" s="12" t="s">
        <v>172</v>
      </c>
      <c r="C130" s="13" t="s">
        <v>152</v>
      </c>
      <c r="D130" s="34">
        <v>0</v>
      </c>
      <c r="E130" s="34">
        <v>0</v>
      </c>
    </row>
    <row r="131" spans="1:5" ht="15" hidden="1" x14ac:dyDescent="0.2">
      <c r="A131" s="10"/>
      <c r="B131" s="12" t="s">
        <v>173</v>
      </c>
      <c r="C131" s="13" t="s">
        <v>154</v>
      </c>
      <c r="D131" s="34">
        <v>0</v>
      </c>
      <c r="E131" s="34">
        <v>0</v>
      </c>
    </row>
    <row r="132" spans="1:5" ht="15" x14ac:dyDescent="0.2">
      <c r="A132" s="10"/>
      <c r="B132" s="38" t="s">
        <v>174</v>
      </c>
      <c r="C132" s="23"/>
      <c r="D132" s="33">
        <f>D133+D149</f>
        <v>596650.13000000012</v>
      </c>
      <c r="E132" s="33">
        <f>E133+E149</f>
        <v>885755.15999999992</v>
      </c>
    </row>
    <row r="133" spans="1:5" ht="15" x14ac:dyDescent="0.2">
      <c r="A133" s="10"/>
      <c r="B133" s="9"/>
      <c r="C133" s="55" t="s">
        <v>615</v>
      </c>
      <c r="D133" s="21">
        <f>SUM(D134:D148)</f>
        <v>57356.070000000007</v>
      </c>
      <c r="E133" s="21">
        <f>SUM(E134:E148)</f>
        <v>160404.21</v>
      </c>
    </row>
    <row r="134" spans="1:5" ht="30" hidden="1" x14ac:dyDescent="0.2">
      <c r="A134" s="10"/>
      <c r="B134" s="12" t="s">
        <v>175</v>
      </c>
      <c r="C134" s="13" t="s">
        <v>176</v>
      </c>
      <c r="D134" s="34">
        <v>36081.870000000003</v>
      </c>
      <c r="E134" s="34">
        <v>110300.34</v>
      </c>
    </row>
    <row r="135" spans="1:5" ht="30" hidden="1" x14ac:dyDescent="0.2">
      <c r="A135" s="10"/>
      <c r="B135" s="12"/>
      <c r="C135" s="12" t="s">
        <v>509</v>
      </c>
      <c r="D135" s="47"/>
      <c r="E135" s="47"/>
    </row>
    <row r="136" spans="1:5" ht="30" hidden="1" x14ac:dyDescent="0.2">
      <c r="A136" s="10"/>
      <c r="B136" s="12"/>
      <c r="C136" s="12" t="s">
        <v>511</v>
      </c>
      <c r="D136" s="47"/>
      <c r="E136" s="47"/>
    </row>
    <row r="137" spans="1:5" ht="45" hidden="1" x14ac:dyDescent="0.2">
      <c r="A137" s="10"/>
      <c r="B137" s="12"/>
      <c r="C137" s="12" t="s">
        <v>513</v>
      </c>
      <c r="D137" s="47"/>
      <c r="E137" s="47"/>
    </row>
    <row r="138" spans="1:5" ht="45" hidden="1" x14ac:dyDescent="0.2">
      <c r="A138" s="10"/>
      <c r="B138" s="12"/>
      <c r="C138" s="12" t="s">
        <v>512</v>
      </c>
      <c r="D138" s="47"/>
      <c r="E138" s="47"/>
    </row>
    <row r="139" spans="1:5" ht="15" hidden="1" x14ac:dyDescent="0.2">
      <c r="A139" s="10"/>
      <c r="B139" s="12"/>
      <c r="C139" s="13"/>
      <c r="D139" s="34"/>
      <c r="E139" s="34"/>
    </row>
    <row r="140" spans="1:5" ht="15" hidden="1" x14ac:dyDescent="0.2">
      <c r="A140" s="10"/>
      <c r="B140" s="12"/>
      <c r="C140" s="13"/>
      <c r="D140" s="34"/>
      <c r="E140" s="34"/>
    </row>
    <row r="141" spans="1:5" ht="15" hidden="1" x14ac:dyDescent="0.2">
      <c r="A141" s="10"/>
      <c r="B141" s="12"/>
      <c r="C141" s="13"/>
      <c r="D141" s="34"/>
      <c r="E141" s="34"/>
    </row>
    <row r="142" spans="1:5" ht="15" hidden="1" x14ac:dyDescent="0.2">
      <c r="A142" s="10"/>
      <c r="B142" s="12" t="s">
        <v>177</v>
      </c>
      <c r="C142" s="13" t="s">
        <v>178</v>
      </c>
      <c r="D142" s="34">
        <v>0</v>
      </c>
      <c r="E142" s="34">
        <v>21303.87</v>
      </c>
    </row>
    <row r="143" spans="1:5" ht="15" hidden="1" x14ac:dyDescent="0.2">
      <c r="A143" s="10"/>
      <c r="B143" s="12" t="s">
        <v>179</v>
      </c>
      <c r="C143" s="13" t="s">
        <v>180</v>
      </c>
      <c r="D143" s="34">
        <v>1000</v>
      </c>
      <c r="E143" s="34">
        <v>1500</v>
      </c>
    </row>
    <row r="144" spans="1:5" ht="15" hidden="1" x14ac:dyDescent="0.2">
      <c r="A144" s="10"/>
      <c r="B144" s="12" t="s">
        <v>181</v>
      </c>
      <c r="C144" s="13" t="s">
        <v>182</v>
      </c>
      <c r="D144" s="34">
        <v>500</v>
      </c>
      <c r="E144" s="34">
        <v>500</v>
      </c>
    </row>
    <row r="145" spans="1:5" ht="30" hidden="1" x14ac:dyDescent="0.2">
      <c r="A145" s="10"/>
      <c r="B145" s="12" t="s">
        <v>183</v>
      </c>
      <c r="C145" s="13" t="s">
        <v>184</v>
      </c>
      <c r="D145" s="34">
        <v>2000</v>
      </c>
      <c r="E145" s="34">
        <v>8000</v>
      </c>
    </row>
    <row r="146" spans="1:5" ht="30" hidden="1" x14ac:dyDescent="0.2">
      <c r="A146" s="10"/>
      <c r="B146" s="12" t="s">
        <v>185</v>
      </c>
      <c r="C146" s="13" t="s">
        <v>184</v>
      </c>
      <c r="D146" s="34">
        <v>8905.2000000000007</v>
      </c>
      <c r="E146" s="34">
        <v>10300</v>
      </c>
    </row>
    <row r="147" spans="1:5" ht="15" hidden="1" x14ac:dyDescent="0.2">
      <c r="A147" s="10"/>
      <c r="B147" s="12" t="s">
        <v>186</v>
      </c>
      <c r="C147" s="13" t="s">
        <v>187</v>
      </c>
      <c r="D147" s="34"/>
      <c r="E147" s="34"/>
    </row>
    <row r="148" spans="1:5" ht="15" hidden="1" x14ac:dyDescent="0.2">
      <c r="A148" s="10"/>
      <c r="B148" s="12" t="s">
        <v>188</v>
      </c>
      <c r="C148" s="13" t="s">
        <v>613</v>
      </c>
      <c r="D148" s="34">
        <v>8869</v>
      </c>
      <c r="E148" s="34">
        <v>8500</v>
      </c>
    </row>
    <row r="149" spans="1:5" ht="15" x14ac:dyDescent="0.2">
      <c r="A149" s="10"/>
      <c r="B149" s="9"/>
      <c r="C149" s="55" t="s">
        <v>189</v>
      </c>
      <c r="D149" s="21">
        <f>SUM(D150:D193)</f>
        <v>539294.06000000006</v>
      </c>
      <c r="E149" s="21">
        <f>SUM(E150:E193)</f>
        <v>725350.95</v>
      </c>
    </row>
    <row r="150" spans="1:5" ht="15" hidden="1" x14ac:dyDescent="0.2">
      <c r="A150" s="10"/>
      <c r="B150" s="12" t="s">
        <v>190</v>
      </c>
      <c r="C150" s="13" t="s">
        <v>614</v>
      </c>
      <c r="D150" s="34">
        <v>11000</v>
      </c>
      <c r="E150" s="34">
        <v>10248</v>
      </c>
    </row>
    <row r="151" spans="1:5" ht="15" hidden="1" x14ac:dyDescent="0.2">
      <c r="A151" s="10"/>
      <c r="B151" s="12" t="s">
        <v>191</v>
      </c>
      <c r="C151" s="13" t="s">
        <v>192</v>
      </c>
      <c r="D151" s="34">
        <v>0</v>
      </c>
      <c r="E151" s="34">
        <v>0</v>
      </c>
    </row>
    <row r="152" spans="1:5" ht="15" hidden="1" x14ac:dyDescent="0.2">
      <c r="A152" s="10"/>
      <c r="B152" s="12" t="s">
        <v>193</v>
      </c>
      <c r="C152" s="13" t="s">
        <v>535</v>
      </c>
      <c r="D152" s="34">
        <v>2500</v>
      </c>
      <c r="E152" s="34">
        <v>2575</v>
      </c>
    </row>
    <row r="153" spans="1:5" ht="15" hidden="1" x14ac:dyDescent="0.2">
      <c r="A153" s="10"/>
      <c r="B153" s="12" t="s">
        <v>194</v>
      </c>
      <c r="C153" s="13" t="s">
        <v>536</v>
      </c>
      <c r="D153" s="34">
        <v>13000</v>
      </c>
      <c r="E153" s="34">
        <v>13000</v>
      </c>
    </row>
    <row r="154" spans="1:5" ht="15" hidden="1" x14ac:dyDescent="0.2">
      <c r="A154" s="10"/>
      <c r="B154" s="12" t="s">
        <v>195</v>
      </c>
      <c r="C154" s="13" t="s">
        <v>537</v>
      </c>
      <c r="D154" s="34">
        <v>6000</v>
      </c>
      <c r="E154" s="34">
        <v>6000</v>
      </c>
    </row>
    <row r="155" spans="1:5" ht="15" hidden="1" x14ac:dyDescent="0.2">
      <c r="A155" s="10"/>
      <c r="B155" s="12" t="s">
        <v>196</v>
      </c>
      <c r="C155" s="13" t="s">
        <v>538</v>
      </c>
      <c r="D155" s="34">
        <v>2000</v>
      </c>
      <c r="E155" s="34">
        <v>2000</v>
      </c>
    </row>
    <row r="156" spans="1:5" ht="15" hidden="1" x14ac:dyDescent="0.2">
      <c r="A156" s="10"/>
      <c r="B156" s="12" t="s">
        <v>197</v>
      </c>
      <c r="C156" s="13" t="s">
        <v>539</v>
      </c>
      <c r="D156" s="34">
        <v>8000</v>
      </c>
      <c r="E156" s="34">
        <v>8000</v>
      </c>
    </row>
    <row r="157" spans="1:5" ht="15" hidden="1" x14ac:dyDescent="0.2">
      <c r="A157" s="10"/>
      <c r="B157" s="12" t="s">
        <v>198</v>
      </c>
      <c r="C157" s="13" t="s">
        <v>540</v>
      </c>
      <c r="D157" s="34">
        <v>1000</v>
      </c>
      <c r="E157" s="34">
        <v>1000</v>
      </c>
    </row>
    <row r="158" spans="1:5" ht="15" hidden="1" x14ac:dyDescent="0.2">
      <c r="A158" s="10"/>
      <c r="B158" s="12" t="s">
        <v>199</v>
      </c>
      <c r="C158" s="54" t="s">
        <v>242</v>
      </c>
      <c r="D158" s="34">
        <v>17500</v>
      </c>
      <c r="E158" s="34">
        <v>16650</v>
      </c>
    </row>
    <row r="159" spans="1:5" ht="15" hidden="1" x14ac:dyDescent="0.2">
      <c r="A159" s="10"/>
      <c r="B159" s="12" t="s">
        <v>201</v>
      </c>
      <c r="C159" s="54" t="s">
        <v>200</v>
      </c>
      <c r="D159" s="34">
        <v>3000</v>
      </c>
      <c r="E159" s="34">
        <v>3000</v>
      </c>
    </row>
    <row r="160" spans="1:5" ht="15" hidden="1" x14ac:dyDescent="0.2">
      <c r="A160" s="10"/>
      <c r="B160" s="12" t="s">
        <v>203</v>
      </c>
      <c r="C160" s="54" t="s">
        <v>202</v>
      </c>
      <c r="D160" s="34">
        <v>10000</v>
      </c>
      <c r="E160" s="34">
        <v>10000</v>
      </c>
    </row>
    <row r="161" spans="1:5" ht="15" hidden="1" x14ac:dyDescent="0.2">
      <c r="A161" s="10"/>
      <c r="B161" s="12" t="s">
        <v>205</v>
      </c>
      <c r="C161" s="54" t="s">
        <v>204</v>
      </c>
      <c r="D161" s="34">
        <v>2650</v>
      </c>
      <c r="E161" s="34">
        <v>2650</v>
      </c>
    </row>
    <row r="162" spans="1:5" ht="15" hidden="1" x14ac:dyDescent="0.2">
      <c r="A162" s="10"/>
      <c r="B162" s="12" t="s">
        <v>207</v>
      </c>
      <c r="C162" s="54" t="s">
        <v>206</v>
      </c>
      <c r="D162" s="34">
        <v>2761</v>
      </c>
      <c r="E162" s="34">
        <v>2761</v>
      </c>
    </row>
    <row r="163" spans="1:5" ht="15" hidden="1" x14ac:dyDescent="0.2">
      <c r="A163" s="10"/>
      <c r="B163" s="12" t="s">
        <v>209</v>
      </c>
      <c r="C163" s="54" t="s">
        <v>616</v>
      </c>
      <c r="D163" s="34">
        <v>500</v>
      </c>
      <c r="E163" s="34">
        <v>1000</v>
      </c>
    </row>
    <row r="164" spans="1:5" ht="15" hidden="1" x14ac:dyDescent="0.2">
      <c r="A164" s="10"/>
      <c r="B164" s="12" t="s">
        <v>211</v>
      </c>
      <c r="C164" s="54" t="s">
        <v>208</v>
      </c>
      <c r="D164" s="34">
        <v>80139.360000000001</v>
      </c>
      <c r="E164" s="34">
        <v>119000</v>
      </c>
    </row>
    <row r="165" spans="1:5" ht="15" hidden="1" x14ac:dyDescent="0.2">
      <c r="A165" s="10"/>
      <c r="B165" s="12" t="s">
        <v>212</v>
      </c>
      <c r="C165" s="54" t="s">
        <v>210</v>
      </c>
      <c r="D165" s="34">
        <v>32000</v>
      </c>
      <c r="E165" s="34">
        <v>37000</v>
      </c>
    </row>
    <row r="166" spans="1:5" ht="15" hidden="1" x14ac:dyDescent="0.2">
      <c r="A166" s="10"/>
      <c r="B166" s="12" t="s">
        <v>214</v>
      </c>
      <c r="C166" s="54" t="s">
        <v>617</v>
      </c>
      <c r="D166" s="34">
        <v>0</v>
      </c>
      <c r="E166" s="34">
        <v>0</v>
      </c>
    </row>
    <row r="167" spans="1:5" ht="15" hidden="1" x14ac:dyDescent="0.2">
      <c r="A167" s="10"/>
      <c r="B167" s="12" t="s">
        <v>216</v>
      </c>
      <c r="C167" s="54" t="s">
        <v>213</v>
      </c>
      <c r="D167" s="34">
        <v>1000</v>
      </c>
      <c r="E167" s="34">
        <v>1000</v>
      </c>
    </row>
    <row r="168" spans="1:5" ht="15" hidden="1" x14ac:dyDescent="0.2">
      <c r="A168" s="10"/>
      <c r="B168" s="12" t="s">
        <v>217</v>
      </c>
      <c r="C168" s="13" t="s">
        <v>215</v>
      </c>
      <c r="D168" s="34">
        <v>0</v>
      </c>
      <c r="E168" s="34">
        <v>0</v>
      </c>
    </row>
    <row r="169" spans="1:5" ht="15" hidden="1" x14ac:dyDescent="0.2">
      <c r="A169" s="24"/>
      <c r="B169" s="12" t="s">
        <v>218</v>
      </c>
      <c r="C169" s="13" t="s">
        <v>547</v>
      </c>
      <c r="D169" s="34">
        <v>36381.78</v>
      </c>
      <c r="E169" s="34">
        <v>27500</v>
      </c>
    </row>
    <row r="170" spans="1:5" ht="15" hidden="1" x14ac:dyDescent="0.2">
      <c r="A170" s="24"/>
      <c r="B170" s="12" t="s">
        <v>219</v>
      </c>
      <c r="C170" s="13" t="s">
        <v>548</v>
      </c>
      <c r="D170" s="34">
        <v>33794</v>
      </c>
      <c r="E170" s="34">
        <v>58752</v>
      </c>
    </row>
    <row r="171" spans="1:5" ht="15" hidden="1" x14ac:dyDescent="0.2">
      <c r="A171" s="10"/>
      <c r="B171" s="12" t="s">
        <v>220</v>
      </c>
      <c r="C171" s="13" t="s">
        <v>541</v>
      </c>
      <c r="D171" s="34">
        <v>0</v>
      </c>
      <c r="E171" s="34">
        <v>0</v>
      </c>
    </row>
    <row r="172" spans="1:5" ht="15" hidden="1" x14ac:dyDescent="0.2">
      <c r="A172" s="10"/>
      <c r="B172" s="12" t="s">
        <v>221</v>
      </c>
      <c r="C172" s="13" t="s">
        <v>502</v>
      </c>
      <c r="D172" s="34">
        <v>11627.84</v>
      </c>
      <c r="E172" s="34">
        <v>5000</v>
      </c>
    </row>
    <row r="173" spans="1:5" ht="15" hidden="1" x14ac:dyDescent="0.2">
      <c r="A173" s="10"/>
      <c r="B173" s="12" t="s">
        <v>222</v>
      </c>
      <c r="C173" s="13" t="s">
        <v>542</v>
      </c>
      <c r="D173" s="34">
        <v>0</v>
      </c>
      <c r="E173" s="34">
        <v>0</v>
      </c>
    </row>
    <row r="174" spans="1:5" ht="19.5" hidden="1" customHeight="1" x14ac:dyDescent="0.2">
      <c r="A174" s="10"/>
      <c r="B174" s="12" t="s">
        <v>224</v>
      </c>
      <c r="C174" s="13" t="s">
        <v>543</v>
      </c>
      <c r="D174" s="34">
        <v>11100</v>
      </c>
      <c r="E174" s="34">
        <v>16500</v>
      </c>
    </row>
    <row r="175" spans="1:5" ht="24" hidden="1" customHeight="1" x14ac:dyDescent="0.2">
      <c r="A175" s="10"/>
      <c r="B175" s="12" t="s">
        <v>226</v>
      </c>
      <c r="C175" s="13" t="s">
        <v>549</v>
      </c>
      <c r="D175" s="34">
        <v>24900.080000000002</v>
      </c>
      <c r="E175" s="34">
        <v>38520</v>
      </c>
    </row>
    <row r="176" spans="1:5" ht="16.5" hidden="1" customHeight="1" x14ac:dyDescent="0.2">
      <c r="A176" s="10"/>
      <c r="B176" s="12" t="s">
        <v>228</v>
      </c>
      <c r="C176" s="54" t="s">
        <v>223</v>
      </c>
      <c r="D176" s="34">
        <v>115000</v>
      </c>
      <c r="E176" s="34">
        <v>146685</v>
      </c>
    </row>
    <row r="177" spans="1:6" ht="15" hidden="1" x14ac:dyDescent="0.2">
      <c r="A177" s="10"/>
      <c r="B177" s="12" t="s">
        <v>229</v>
      </c>
      <c r="C177" s="13" t="s">
        <v>225</v>
      </c>
      <c r="D177" s="34">
        <v>100</v>
      </c>
      <c r="E177" s="34">
        <v>100</v>
      </c>
    </row>
    <row r="178" spans="1:6" ht="15" hidden="1" x14ac:dyDescent="0.2">
      <c r="A178" s="10"/>
      <c r="B178" s="12" t="s">
        <v>231</v>
      </c>
      <c r="C178" s="13" t="s">
        <v>227</v>
      </c>
      <c r="D178" s="34">
        <v>0</v>
      </c>
      <c r="E178" s="34">
        <v>0</v>
      </c>
    </row>
    <row r="179" spans="1:6" ht="15" hidden="1" x14ac:dyDescent="0.2">
      <c r="A179" s="10"/>
      <c r="B179" s="12" t="s">
        <v>232</v>
      </c>
      <c r="C179" s="13" t="s">
        <v>597</v>
      </c>
      <c r="D179" s="34">
        <v>5000</v>
      </c>
      <c r="E179" s="34">
        <v>6000</v>
      </c>
    </row>
    <row r="180" spans="1:6" ht="15" hidden="1" x14ac:dyDescent="0.2">
      <c r="A180" s="10"/>
      <c r="B180" s="12" t="s">
        <v>233</v>
      </c>
      <c r="C180" s="13" t="s">
        <v>230</v>
      </c>
      <c r="D180" s="34">
        <v>0</v>
      </c>
      <c r="E180" s="34">
        <v>0</v>
      </c>
    </row>
    <row r="181" spans="1:6" ht="15" hidden="1" x14ac:dyDescent="0.2">
      <c r="A181" s="10"/>
      <c r="B181" s="12" t="s">
        <v>235</v>
      </c>
      <c r="C181" s="13" t="s">
        <v>544</v>
      </c>
      <c r="D181" s="34">
        <v>0</v>
      </c>
      <c r="E181" s="34">
        <v>0</v>
      </c>
    </row>
    <row r="182" spans="1:6" ht="15" hidden="1" x14ac:dyDescent="0.2">
      <c r="A182" s="10"/>
      <c r="B182" s="12" t="s">
        <v>236</v>
      </c>
      <c r="C182" s="13" t="s">
        <v>545</v>
      </c>
      <c r="D182" s="34">
        <v>21570</v>
      </c>
      <c r="E182" s="34">
        <v>21570</v>
      </c>
      <c r="F182" s="5"/>
    </row>
    <row r="183" spans="1:6" ht="15" hidden="1" x14ac:dyDescent="0.2">
      <c r="A183" s="10"/>
      <c r="B183" s="12" t="s">
        <v>237</v>
      </c>
      <c r="C183" s="13" t="s">
        <v>234</v>
      </c>
      <c r="D183" s="34">
        <v>0</v>
      </c>
      <c r="E183" s="34">
        <v>0</v>
      </c>
    </row>
    <row r="184" spans="1:6" ht="15" hidden="1" x14ac:dyDescent="0.2">
      <c r="A184" s="10"/>
      <c r="B184" s="12" t="s">
        <v>239</v>
      </c>
      <c r="C184" s="13" t="s">
        <v>550</v>
      </c>
      <c r="D184" s="34">
        <v>24870</v>
      </c>
      <c r="E184" s="34">
        <v>17960</v>
      </c>
    </row>
    <row r="185" spans="1:6" ht="15" hidden="1" x14ac:dyDescent="0.2">
      <c r="A185" s="10"/>
      <c r="B185" s="12" t="s">
        <v>241</v>
      </c>
      <c r="C185" s="13" t="s">
        <v>546</v>
      </c>
      <c r="D185" s="34">
        <f>6200+1000</f>
        <v>7200</v>
      </c>
      <c r="E185" s="34">
        <f>6200+1000</f>
        <v>7200</v>
      </c>
    </row>
    <row r="186" spans="1:6" ht="15" hidden="1" x14ac:dyDescent="0.2">
      <c r="A186" s="10"/>
      <c r="B186" s="12" t="s">
        <v>484</v>
      </c>
      <c r="C186" s="13" t="s">
        <v>238</v>
      </c>
      <c r="D186" s="34">
        <v>3600</v>
      </c>
      <c r="E186" s="34">
        <v>1600</v>
      </c>
    </row>
    <row r="187" spans="1:6" ht="15" hidden="1" x14ac:dyDescent="0.2">
      <c r="A187" s="10"/>
      <c r="B187" s="12" t="s">
        <v>501</v>
      </c>
      <c r="C187" s="13" t="s">
        <v>240</v>
      </c>
      <c r="D187" s="34">
        <v>10100</v>
      </c>
      <c r="E187" s="34">
        <v>34658.89</v>
      </c>
    </row>
    <row r="188" spans="1:6" ht="15" hidden="1" x14ac:dyDescent="0.2">
      <c r="A188" s="10"/>
      <c r="B188" s="12" t="s">
        <v>551</v>
      </c>
      <c r="C188" s="54" t="s">
        <v>552</v>
      </c>
      <c r="D188" s="34">
        <v>0</v>
      </c>
      <c r="E188" s="34">
        <v>5000</v>
      </c>
    </row>
    <row r="189" spans="1:6" ht="15" hidden="1" x14ac:dyDescent="0.2">
      <c r="A189" s="10"/>
      <c r="B189" s="12" t="s">
        <v>599</v>
      </c>
      <c r="C189" s="13" t="s">
        <v>592</v>
      </c>
      <c r="D189" s="34">
        <v>1000</v>
      </c>
      <c r="E189" s="34">
        <v>0</v>
      </c>
    </row>
    <row r="190" spans="1:6" ht="15" hidden="1" x14ac:dyDescent="0.2">
      <c r="A190" s="10"/>
      <c r="B190" s="12" t="s">
        <v>600</v>
      </c>
      <c r="C190" s="13" t="s">
        <v>593</v>
      </c>
      <c r="D190" s="34">
        <v>30000</v>
      </c>
      <c r="E190" s="34">
        <v>30000</v>
      </c>
    </row>
    <row r="191" spans="1:6" ht="15" hidden="1" x14ac:dyDescent="0.2">
      <c r="A191" s="10"/>
      <c r="B191" s="12" t="s">
        <v>601</v>
      </c>
      <c r="C191" s="13" t="s">
        <v>594</v>
      </c>
      <c r="D191" s="34">
        <v>1000</v>
      </c>
      <c r="E191" s="34">
        <v>1000</v>
      </c>
    </row>
    <row r="192" spans="1:6" ht="15" hidden="1" x14ac:dyDescent="0.2">
      <c r="A192" s="10"/>
      <c r="B192" s="12" t="s">
        <v>602</v>
      </c>
      <c r="C192" s="13" t="s">
        <v>604</v>
      </c>
      <c r="D192" s="34">
        <v>1000</v>
      </c>
      <c r="E192" s="34">
        <v>1000</v>
      </c>
    </row>
    <row r="193" spans="1:5" ht="15" hidden="1" x14ac:dyDescent="0.2">
      <c r="A193" s="10"/>
      <c r="B193" s="12" t="s">
        <v>603</v>
      </c>
      <c r="C193" s="13" t="s">
        <v>605</v>
      </c>
      <c r="D193" s="34">
        <v>8000</v>
      </c>
      <c r="E193" s="34">
        <v>70421.06</v>
      </c>
    </row>
    <row r="194" spans="1:5" ht="30" x14ac:dyDescent="0.2">
      <c r="A194" s="10"/>
      <c r="B194" s="38" t="s">
        <v>243</v>
      </c>
      <c r="C194" s="23"/>
      <c r="D194" s="33">
        <f>D195</f>
        <v>62057.06</v>
      </c>
      <c r="E194" s="33">
        <f>E195</f>
        <v>63080.85</v>
      </c>
    </row>
    <row r="195" spans="1:5" ht="15" x14ac:dyDescent="0.2">
      <c r="A195" s="10"/>
      <c r="B195" s="9"/>
      <c r="C195" s="55" t="s">
        <v>244</v>
      </c>
      <c r="D195" s="21">
        <f>SUM(D196:D203)</f>
        <v>62057.06</v>
      </c>
      <c r="E195" s="21">
        <f>SUM(E196:E203)</f>
        <v>63080.85</v>
      </c>
    </row>
    <row r="196" spans="1:5" ht="15" hidden="1" x14ac:dyDescent="0.2">
      <c r="A196" s="10"/>
      <c r="B196" s="12" t="s">
        <v>245</v>
      </c>
      <c r="C196" s="13" t="s">
        <v>553</v>
      </c>
      <c r="D196" s="34">
        <v>38000</v>
      </c>
      <c r="E196" s="34">
        <v>37868.85</v>
      </c>
    </row>
    <row r="197" spans="1:5" ht="15" hidden="1" x14ac:dyDescent="0.2">
      <c r="A197" s="10"/>
      <c r="B197" s="12" t="s">
        <v>246</v>
      </c>
      <c r="C197" s="13" t="s">
        <v>554</v>
      </c>
      <c r="D197" s="34">
        <v>1300</v>
      </c>
      <c r="E197" s="34">
        <v>1300</v>
      </c>
    </row>
    <row r="198" spans="1:5" ht="15" hidden="1" x14ac:dyDescent="0.2">
      <c r="A198" s="10"/>
      <c r="B198" s="12" t="s">
        <v>247</v>
      </c>
      <c r="C198" s="13" t="s">
        <v>555</v>
      </c>
      <c r="D198" s="34">
        <v>9957.06</v>
      </c>
      <c r="E198" s="34">
        <v>11112</v>
      </c>
    </row>
    <row r="199" spans="1:5" ht="15" hidden="1" x14ac:dyDescent="0.2">
      <c r="A199" s="10"/>
      <c r="B199" s="12" t="s">
        <v>248</v>
      </c>
      <c r="C199" s="54" t="s">
        <v>500</v>
      </c>
      <c r="D199" s="34">
        <v>5800</v>
      </c>
      <c r="E199" s="34">
        <v>5800</v>
      </c>
    </row>
    <row r="200" spans="1:5" ht="15" hidden="1" x14ac:dyDescent="0.2">
      <c r="A200" s="10"/>
      <c r="B200" s="12" t="s">
        <v>249</v>
      </c>
      <c r="C200" s="13" t="s">
        <v>556</v>
      </c>
      <c r="D200" s="34">
        <v>0</v>
      </c>
      <c r="E200" s="34">
        <v>0</v>
      </c>
    </row>
    <row r="201" spans="1:5" ht="15" hidden="1" x14ac:dyDescent="0.2">
      <c r="A201" s="10"/>
      <c r="B201" s="12" t="s">
        <v>250</v>
      </c>
      <c r="C201" s="13" t="s">
        <v>557</v>
      </c>
      <c r="D201" s="34">
        <v>0</v>
      </c>
      <c r="E201" s="34">
        <v>0</v>
      </c>
    </row>
    <row r="202" spans="1:5" ht="15" hidden="1" x14ac:dyDescent="0.2">
      <c r="A202" s="10"/>
      <c r="B202" s="12" t="s">
        <v>251</v>
      </c>
      <c r="C202" s="13" t="s">
        <v>558</v>
      </c>
      <c r="D202" s="34">
        <v>7000</v>
      </c>
      <c r="E202" s="34">
        <v>7000</v>
      </c>
    </row>
    <row r="203" spans="1:5" ht="15" hidden="1" x14ac:dyDescent="0.2">
      <c r="A203" s="10"/>
      <c r="B203" s="12" t="s">
        <v>251</v>
      </c>
      <c r="C203" s="13" t="s">
        <v>559</v>
      </c>
      <c r="D203" s="34">
        <v>0</v>
      </c>
      <c r="E203" s="34">
        <v>0</v>
      </c>
    </row>
    <row r="204" spans="1:5" ht="15" x14ac:dyDescent="0.2">
      <c r="A204" s="10"/>
      <c r="B204" s="38" t="s">
        <v>252</v>
      </c>
      <c r="C204" s="23"/>
      <c r="D204" s="33">
        <f>D205+D216+D224+D226+D228</f>
        <v>927037.91000000015</v>
      </c>
      <c r="E204" s="33">
        <f>E205+E216+E224+E226+E228</f>
        <v>927237.91000000015</v>
      </c>
    </row>
    <row r="205" spans="1:5" ht="15" x14ac:dyDescent="0.2">
      <c r="A205" s="10"/>
      <c r="B205" s="9"/>
      <c r="C205" s="55" t="s">
        <v>253</v>
      </c>
      <c r="D205" s="21">
        <f>SUM(D206:D215)</f>
        <v>725142.69000000006</v>
      </c>
      <c r="E205" s="21">
        <f>SUM(E206:E215)</f>
        <v>725142.69000000006</v>
      </c>
    </row>
    <row r="206" spans="1:5" ht="15" hidden="1" x14ac:dyDescent="0.2">
      <c r="A206" s="10"/>
      <c r="B206" s="12" t="s">
        <v>254</v>
      </c>
      <c r="C206" s="13" t="s">
        <v>560</v>
      </c>
      <c r="D206" s="34">
        <v>135762.26999999999</v>
      </c>
      <c r="E206" s="34">
        <v>135762.26999999999</v>
      </c>
    </row>
    <row r="207" spans="1:5" ht="15" hidden="1" x14ac:dyDescent="0.2">
      <c r="A207" s="10"/>
      <c r="B207" s="12" t="s">
        <v>255</v>
      </c>
      <c r="C207" s="13" t="s">
        <v>561</v>
      </c>
      <c r="D207" s="34">
        <v>465852.1</v>
      </c>
      <c r="E207" s="34">
        <v>465852.1</v>
      </c>
    </row>
    <row r="208" spans="1:5" ht="30" hidden="1" x14ac:dyDescent="0.2">
      <c r="A208" s="10"/>
      <c r="B208" s="12" t="s">
        <v>256</v>
      </c>
      <c r="C208" s="13" t="s">
        <v>257</v>
      </c>
      <c r="D208" s="34">
        <v>0</v>
      </c>
      <c r="E208" s="34">
        <v>0</v>
      </c>
    </row>
    <row r="209" spans="1:5" ht="15.75" hidden="1" customHeight="1" x14ac:dyDescent="0.2">
      <c r="A209" s="10"/>
      <c r="B209" s="12" t="s">
        <v>258</v>
      </c>
      <c r="C209" s="13" t="s">
        <v>562</v>
      </c>
      <c r="D209" s="34">
        <v>0</v>
      </c>
      <c r="E209" s="34">
        <v>0</v>
      </c>
    </row>
    <row r="210" spans="1:5" ht="15" hidden="1" x14ac:dyDescent="0.2">
      <c r="A210" s="10"/>
      <c r="B210" s="12" t="s">
        <v>259</v>
      </c>
      <c r="C210" s="13" t="s">
        <v>563</v>
      </c>
      <c r="D210" s="34">
        <v>0</v>
      </c>
      <c r="E210" s="34">
        <v>0</v>
      </c>
    </row>
    <row r="211" spans="1:5" ht="15" hidden="1" x14ac:dyDescent="0.2">
      <c r="A211" s="10"/>
      <c r="B211" s="12" t="s">
        <v>260</v>
      </c>
      <c r="C211" s="13" t="s">
        <v>564</v>
      </c>
      <c r="D211" s="34">
        <v>71687.42</v>
      </c>
      <c r="E211" s="34">
        <v>71687.42</v>
      </c>
    </row>
    <row r="212" spans="1:5" ht="15" hidden="1" x14ac:dyDescent="0.2">
      <c r="A212" s="10"/>
      <c r="B212" s="12" t="s">
        <v>261</v>
      </c>
      <c r="C212" s="13" t="s">
        <v>565</v>
      </c>
      <c r="D212" s="34">
        <v>8713.67</v>
      </c>
      <c r="E212" s="34">
        <v>8713.67</v>
      </c>
    </row>
    <row r="213" spans="1:5" ht="15" hidden="1" x14ac:dyDescent="0.2">
      <c r="A213" s="10"/>
      <c r="B213" s="12" t="s">
        <v>262</v>
      </c>
      <c r="C213" s="13" t="s">
        <v>566</v>
      </c>
      <c r="D213" s="34">
        <f>23271.02+15000-1000</f>
        <v>37271.020000000004</v>
      </c>
      <c r="E213" s="34">
        <f>23271.02+15000-1000</f>
        <v>37271.020000000004</v>
      </c>
    </row>
    <row r="214" spans="1:5" ht="15" hidden="1" x14ac:dyDescent="0.2">
      <c r="A214" s="10"/>
      <c r="B214" s="12" t="s">
        <v>263</v>
      </c>
      <c r="C214" s="13" t="s">
        <v>567</v>
      </c>
      <c r="D214" s="34">
        <v>5856.21</v>
      </c>
      <c r="E214" s="34">
        <v>5856.21</v>
      </c>
    </row>
    <row r="215" spans="1:5" ht="30" hidden="1" x14ac:dyDescent="0.2">
      <c r="A215" s="10"/>
      <c r="B215" s="12" t="s">
        <v>264</v>
      </c>
      <c r="C215" s="13" t="s">
        <v>265</v>
      </c>
      <c r="D215" s="34">
        <v>0</v>
      </c>
      <c r="E215" s="34">
        <v>0</v>
      </c>
    </row>
    <row r="216" spans="1:5" ht="15" x14ac:dyDescent="0.2">
      <c r="A216" s="10"/>
      <c r="B216" s="9"/>
      <c r="C216" s="55" t="s">
        <v>266</v>
      </c>
      <c r="D216" s="21">
        <f>SUM(D217:D223)</f>
        <v>196895.22000000003</v>
      </c>
      <c r="E216" s="21">
        <f>SUM(E217:E223)</f>
        <v>196895.22000000003</v>
      </c>
    </row>
    <row r="217" spans="1:5" ht="15" hidden="1" x14ac:dyDescent="0.2">
      <c r="A217" s="10"/>
      <c r="B217" s="12" t="s">
        <v>267</v>
      </c>
      <c r="C217" s="13" t="s">
        <v>568</v>
      </c>
      <c r="D217" s="34">
        <f>38621.75-1000</f>
        <v>37621.75</v>
      </c>
      <c r="E217" s="34">
        <f>38621.75-1000</f>
        <v>37621.75</v>
      </c>
    </row>
    <row r="218" spans="1:5" ht="15" hidden="1" x14ac:dyDescent="0.2">
      <c r="A218" s="10"/>
      <c r="B218" s="12" t="s">
        <v>268</v>
      </c>
      <c r="C218" s="13" t="s">
        <v>569</v>
      </c>
      <c r="D218" s="34">
        <f>147380.84-656.21</f>
        <v>146724.63</v>
      </c>
      <c r="E218" s="34">
        <f>147380.84-656.21</f>
        <v>146724.63</v>
      </c>
    </row>
    <row r="219" spans="1:5" ht="30" hidden="1" x14ac:dyDescent="0.2">
      <c r="A219" s="10"/>
      <c r="B219" s="12" t="s">
        <v>269</v>
      </c>
      <c r="C219" s="13" t="s">
        <v>270</v>
      </c>
      <c r="D219" s="34">
        <v>0</v>
      </c>
      <c r="E219" s="34">
        <v>0</v>
      </c>
    </row>
    <row r="220" spans="1:5" ht="15" hidden="1" x14ac:dyDescent="0.2">
      <c r="A220" s="10"/>
      <c r="B220" s="12" t="s">
        <v>271</v>
      </c>
      <c r="C220" s="13" t="s">
        <v>570</v>
      </c>
      <c r="D220" s="34">
        <v>0</v>
      </c>
      <c r="E220" s="34">
        <v>0</v>
      </c>
    </row>
    <row r="221" spans="1:5" ht="15" hidden="1" x14ac:dyDescent="0.2">
      <c r="A221" s="10"/>
      <c r="B221" s="12" t="s">
        <v>272</v>
      </c>
      <c r="C221" s="13" t="s">
        <v>572</v>
      </c>
      <c r="D221" s="34">
        <v>1907.2</v>
      </c>
      <c r="E221" s="34">
        <v>1907.2</v>
      </c>
    </row>
    <row r="222" spans="1:5" ht="15" hidden="1" x14ac:dyDescent="0.2">
      <c r="A222" s="10"/>
      <c r="B222" s="12" t="s">
        <v>273</v>
      </c>
      <c r="C222" s="13" t="s">
        <v>571</v>
      </c>
      <c r="D222" s="34">
        <v>10641.64</v>
      </c>
      <c r="E222" s="34">
        <v>10641.64</v>
      </c>
    </row>
    <row r="223" spans="1:5" ht="15" hidden="1" x14ac:dyDescent="0.2">
      <c r="A223" s="10"/>
      <c r="B223" s="12" t="s">
        <v>274</v>
      </c>
      <c r="C223" s="13" t="s">
        <v>275</v>
      </c>
      <c r="D223" s="34">
        <v>0</v>
      </c>
      <c r="E223" s="34">
        <v>0</v>
      </c>
    </row>
    <row r="224" spans="1:5" ht="15" x14ac:dyDescent="0.2">
      <c r="A224" s="10"/>
      <c r="B224" s="9"/>
      <c r="C224" s="55" t="s">
        <v>276</v>
      </c>
      <c r="D224" s="21">
        <f>D225</f>
        <v>0</v>
      </c>
      <c r="E224" s="21">
        <f>E225</f>
        <v>0</v>
      </c>
    </row>
    <row r="225" spans="1:5" ht="15" hidden="1" x14ac:dyDescent="0.2">
      <c r="A225" s="10"/>
      <c r="B225" s="12" t="s">
        <v>277</v>
      </c>
      <c r="C225" s="13" t="s">
        <v>573</v>
      </c>
      <c r="D225" s="34">
        <v>0</v>
      </c>
      <c r="E225" s="34">
        <v>0</v>
      </c>
    </row>
    <row r="226" spans="1:5" ht="15" x14ac:dyDescent="0.2">
      <c r="A226" s="10"/>
      <c r="B226" s="9"/>
      <c r="C226" s="55" t="s">
        <v>278</v>
      </c>
      <c r="D226" s="21">
        <f>D227</f>
        <v>0</v>
      </c>
      <c r="E226" s="21">
        <f>E227</f>
        <v>0</v>
      </c>
    </row>
    <row r="227" spans="1:5" ht="15" hidden="1" x14ac:dyDescent="0.2">
      <c r="A227" s="10"/>
      <c r="B227" s="12" t="s">
        <v>279</v>
      </c>
      <c r="C227" s="13" t="s">
        <v>574</v>
      </c>
      <c r="D227" s="21">
        <v>0</v>
      </c>
      <c r="E227" s="21">
        <v>0</v>
      </c>
    </row>
    <row r="228" spans="1:5" ht="15" x14ac:dyDescent="0.2">
      <c r="A228" s="10"/>
      <c r="B228" s="9"/>
      <c r="C228" s="55" t="s">
        <v>280</v>
      </c>
      <c r="D228" s="21">
        <f>SUM(D229:D232)</f>
        <v>5000</v>
      </c>
      <c r="E228" s="21">
        <f>SUM(E229:E232)</f>
        <v>5200</v>
      </c>
    </row>
    <row r="229" spans="1:5" ht="15" hidden="1" x14ac:dyDescent="0.2">
      <c r="A229" s="10"/>
      <c r="B229" s="12" t="s">
        <v>281</v>
      </c>
      <c r="C229" s="13" t="s">
        <v>282</v>
      </c>
      <c r="D229" s="21">
        <v>0</v>
      </c>
      <c r="E229" s="21">
        <v>0</v>
      </c>
    </row>
    <row r="230" spans="1:5" ht="15" hidden="1" x14ac:dyDescent="0.2">
      <c r="A230" s="10"/>
      <c r="B230" s="12" t="s">
        <v>283</v>
      </c>
      <c r="C230" s="13" t="s">
        <v>575</v>
      </c>
      <c r="D230" s="21">
        <v>0</v>
      </c>
      <c r="E230" s="21">
        <v>0</v>
      </c>
    </row>
    <row r="231" spans="1:5" ht="15" hidden="1" x14ac:dyDescent="0.2">
      <c r="A231" s="10"/>
      <c r="B231" s="12" t="s">
        <v>284</v>
      </c>
      <c r="C231" s="13" t="s">
        <v>598</v>
      </c>
      <c r="D231" s="21">
        <v>3000</v>
      </c>
      <c r="E231" s="21">
        <v>3200</v>
      </c>
    </row>
    <row r="232" spans="1:5" ht="15" hidden="1" x14ac:dyDescent="0.2">
      <c r="A232" s="10"/>
      <c r="B232" s="12" t="s">
        <v>285</v>
      </c>
      <c r="C232" s="13" t="s">
        <v>286</v>
      </c>
      <c r="D232" s="21">
        <v>2000</v>
      </c>
      <c r="E232" s="21">
        <v>2000</v>
      </c>
    </row>
    <row r="233" spans="1:5" ht="30" x14ac:dyDescent="0.2">
      <c r="A233" s="10"/>
      <c r="B233" s="38" t="s">
        <v>287</v>
      </c>
      <c r="C233" s="23"/>
      <c r="D233" s="33">
        <f>D234+D241+D254+D256</f>
        <v>79317.36</v>
      </c>
      <c r="E233" s="33">
        <f>E234+E241+E254+E256</f>
        <v>75432.94</v>
      </c>
    </row>
    <row r="234" spans="1:5" ht="30" x14ac:dyDescent="0.2">
      <c r="A234" s="10"/>
      <c r="B234" s="8"/>
      <c r="C234" s="55" t="s">
        <v>288</v>
      </c>
      <c r="D234" s="21">
        <f>SUM(D235:D240)</f>
        <v>3680.01</v>
      </c>
      <c r="E234" s="21">
        <f>SUM(E235:E240)</f>
        <v>3680.01</v>
      </c>
    </row>
    <row r="235" spans="1:5" ht="28.5" hidden="1" x14ac:dyDescent="0.2">
      <c r="A235" s="10"/>
      <c r="B235" s="12" t="s">
        <v>289</v>
      </c>
      <c r="C235" s="56" t="s">
        <v>619</v>
      </c>
      <c r="D235" s="34">
        <v>0</v>
      </c>
      <c r="E235" s="34">
        <v>0</v>
      </c>
    </row>
    <row r="236" spans="1:5" ht="28.5" hidden="1" x14ac:dyDescent="0.2">
      <c r="A236" s="10"/>
      <c r="B236" s="12" t="s">
        <v>290</v>
      </c>
      <c r="C236" s="56" t="s">
        <v>620</v>
      </c>
      <c r="D236" s="34">
        <v>0</v>
      </c>
      <c r="E236" s="34">
        <v>0</v>
      </c>
    </row>
    <row r="237" spans="1:5" ht="28.5" hidden="1" x14ac:dyDescent="0.2">
      <c r="A237" s="10"/>
      <c r="B237" s="12" t="s">
        <v>291</v>
      </c>
      <c r="C237" s="56" t="s">
        <v>621</v>
      </c>
      <c r="D237" s="34">
        <v>0</v>
      </c>
      <c r="E237" s="34">
        <v>0</v>
      </c>
    </row>
    <row r="238" spans="1:5" ht="28.5" hidden="1" x14ac:dyDescent="0.2">
      <c r="A238" s="10"/>
      <c r="B238" s="12" t="s">
        <v>292</v>
      </c>
      <c r="C238" s="56" t="s">
        <v>618</v>
      </c>
      <c r="D238" s="34">
        <v>3680.01</v>
      </c>
      <c r="E238" s="34">
        <v>3680.01</v>
      </c>
    </row>
    <row r="239" spans="1:5" ht="15" hidden="1" x14ac:dyDescent="0.2">
      <c r="A239" s="10"/>
      <c r="B239" s="12" t="s">
        <v>293</v>
      </c>
      <c r="C239" s="56" t="s">
        <v>622</v>
      </c>
      <c r="D239" s="34">
        <v>0</v>
      </c>
      <c r="E239" s="34">
        <v>0</v>
      </c>
    </row>
    <row r="240" spans="1:5" ht="28.5" hidden="1" x14ac:dyDescent="0.2">
      <c r="A240" s="10"/>
      <c r="B240" s="12" t="s">
        <v>294</v>
      </c>
      <c r="C240" s="56" t="s">
        <v>295</v>
      </c>
      <c r="D240" s="34">
        <v>0</v>
      </c>
      <c r="E240" s="34">
        <v>0</v>
      </c>
    </row>
    <row r="241" spans="1:5" ht="15" x14ac:dyDescent="0.2">
      <c r="A241" s="10"/>
      <c r="B241" s="8"/>
      <c r="C241" s="55" t="s">
        <v>296</v>
      </c>
      <c r="D241" s="21">
        <f>SUM(D242:D253)</f>
        <v>75637.350000000006</v>
      </c>
      <c r="E241" s="21">
        <f>SUM(E242:E253)</f>
        <v>71752.930000000008</v>
      </c>
    </row>
    <row r="242" spans="1:5" ht="15" hidden="1" x14ac:dyDescent="0.2">
      <c r="A242" s="10"/>
      <c r="B242" s="12" t="s">
        <v>297</v>
      </c>
      <c r="C242" s="56" t="s">
        <v>504</v>
      </c>
      <c r="D242" s="34">
        <v>44328.12</v>
      </c>
      <c r="E242" s="34">
        <v>44328.12</v>
      </c>
    </row>
    <row r="243" spans="1:5" ht="15" hidden="1" x14ac:dyDescent="0.2">
      <c r="A243" s="10"/>
      <c r="B243" s="12" t="s">
        <v>298</v>
      </c>
      <c r="C243" s="56" t="s">
        <v>576</v>
      </c>
      <c r="D243" s="34">
        <v>5937.5</v>
      </c>
      <c r="E243" s="34">
        <v>2968.75</v>
      </c>
    </row>
    <row r="244" spans="1:5" ht="28.5" hidden="1" x14ac:dyDescent="0.2">
      <c r="A244" s="10"/>
      <c r="B244" s="12" t="s">
        <v>299</v>
      </c>
      <c r="C244" s="56" t="s">
        <v>506</v>
      </c>
      <c r="D244" s="34">
        <v>0</v>
      </c>
      <c r="E244" s="34">
        <v>0</v>
      </c>
    </row>
    <row r="245" spans="1:5" ht="15" hidden="1" x14ac:dyDescent="0.2">
      <c r="A245" s="10"/>
      <c r="B245" s="12" t="s">
        <v>300</v>
      </c>
      <c r="C245" s="56" t="s">
        <v>577</v>
      </c>
      <c r="D245" s="34">
        <v>5207.7299999999996</v>
      </c>
      <c r="E245" s="34">
        <v>4792.18</v>
      </c>
    </row>
    <row r="246" spans="1:5" ht="28.5" hidden="1" x14ac:dyDescent="0.2">
      <c r="A246" s="10"/>
      <c r="B246" s="12" t="s">
        <v>301</v>
      </c>
      <c r="C246" s="56" t="s">
        <v>578</v>
      </c>
      <c r="D246" s="34">
        <v>0</v>
      </c>
      <c r="E246" s="34">
        <v>0</v>
      </c>
    </row>
    <row r="247" spans="1:5" ht="15" hidden="1" x14ac:dyDescent="0.2">
      <c r="A247" s="10"/>
      <c r="B247" s="12" t="s">
        <v>302</v>
      </c>
      <c r="C247" s="56" t="s">
        <v>579</v>
      </c>
      <c r="D247" s="34">
        <v>8347.3799999999992</v>
      </c>
      <c r="E247" s="34">
        <v>8839.2800000000007</v>
      </c>
    </row>
    <row r="248" spans="1:5" ht="28.5" hidden="1" x14ac:dyDescent="0.2">
      <c r="A248" s="10"/>
      <c r="B248" s="12" t="s">
        <v>505</v>
      </c>
      <c r="C248" s="56" t="s">
        <v>580</v>
      </c>
      <c r="D248" s="34">
        <v>1480.72</v>
      </c>
      <c r="E248" s="34">
        <v>988.7</v>
      </c>
    </row>
    <row r="249" spans="1:5" ht="15" hidden="1" x14ac:dyDescent="0.2">
      <c r="A249" s="10"/>
      <c r="B249" s="12" t="s">
        <v>507</v>
      </c>
      <c r="C249" s="56" t="s">
        <v>581</v>
      </c>
      <c r="D249" s="34">
        <v>2387.2600000000002</v>
      </c>
      <c r="E249" s="34">
        <v>2387.2600000000002</v>
      </c>
    </row>
    <row r="250" spans="1:5" ht="15" hidden="1" x14ac:dyDescent="0.2">
      <c r="A250" s="10"/>
      <c r="B250" s="12" t="s">
        <v>582</v>
      </c>
      <c r="C250" s="56" t="s">
        <v>583</v>
      </c>
      <c r="D250" s="34">
        <v>300</v>
      </c>
      <c r="E250" s="34">
        <v>300</v>
      </c>
    </row>
    <row r="251" spans="1:5" ht="15" hidden="1" x14ac:dyDescent="0.2">
      <c r="A251" s="10"/>
      <c r="B251" s="12" t="s">
        <v>585</v>
      </c>
      <c r="C251" s="56" t="s">
        <v>584</v>
      </c>
      <c r="D251" s="34">
        <v>500</v>
      </c>
      <c r="E251" s="34">
        <v>1000</v>
      </c>
    </row>
    <row r="252" spans="1:5" ht="28.5" hidden="1" x14ac:dyDescent="0.2">
      <c r="A252" s="10"/>
      <c r="B252" s="12" t="s">
        <v>586</v>
      </c>
      <c r="C252" s="56" t="s">
        <v>589</v>
      </c>
      <c r="D252" s="34">
        <v>6156.44</v>
      </c>
      <c r="E252" s="34">
        <v>5156.4399999999996</v>
      </c>
    </row>
    <row r="253" spans="1:5" ht="28.5" hidden="1" x14ac:dyDescent="0.2">
      <c r="A253" s="10"/>
      <c r="B253" s="12" t="s">
        <v>587</v>
      </c>
      <c r="C253" s="56" t="s">
        <v>588</v>
      </c>
      <c r="D253" s="34">
        <v>992.2</v>
      </c>
      <c r="E253" s="34">
        <v>992.2</v>
      </c>
    </row>
    <row r="254" spans="1:5" ht="15" x14ac:dyDescent="0.2">
      <c r="A254" s="10"/>
      <c r="B254" s="9"/>
      <c r="C254" s="55" t="s">
        <v>303</v>
      </c>
      <c r="D254" s="21">
        <f>D255</f>
        <v>0</v>
      </c>
      <c r="E254" s="21">
        <f>E255</f>
        <v>0</v>
      </c>
    </row>
    <row r="255" spans="1:5" ht="15" hidden="1" x14ac:dyDescent="0.2">
      <c r="A255" s="10"/>
      <c r="B255" s="12" t="s">
        <v>304</v>
      </c>
      <c r="C255" s="13" t="s">
        <v>305</v>
      </c>
      <c r="D255" s="34">
        <v>0</v>
      </c>
      <c r="E255" s="34">
        <v>0</v>
      </c>
    </row>
    <row r="256" spans="1:5" ht="30" x14ac:dyDescent="0.2">
      <c r="A256" s="10"/>
      <c r="B256" s="9"/>
      <c r="C256" s="55" t="s">
        <v>307</v>
      </c>
      <c r="D256" s="21">
        <f>D257</f>
        <v>0</v>
      </c>
      <c r="E256" s="21">
        <f>E257</f>
        <v>0</v>
      </c>
    </row>
    <row r="257" spans="1:5" ht="30" hidden="1" x14ac:dyDescent="0.2">
      <c r="A257" s="10"/>
      <c r="B257" s="12" t="s">
        <v>308</v>
      </c>
      <c r="C257" s="13" t="s">
        <v>306</v>
      </c>
      <c r="D257" s="34">
        <v>0</v>
      </c>
      <c r="E257" s="34">
        <v>0</v>
      </c>
    </row>
    <row r="258" spans="1:5" ht="25.5" customHeight="1" x14ac:dyDescent="0.2">
      <c r="A258" s="10"/>
      <c r="B258" s="62" t="s">
        <v>309</v>
      </c>
      <c r="C258" s="63"/>
      <c r="D258" s="33">
        <f>D259+D262+D265+D268</f>
        <v>0</v>
      </c>
      <c r="E258" s="33">
        <f>E259+E262+E265+E268</f>
        <v>0</v>
      </c>
    </row>
    <row r="259" spans="1:5" ht="30" x14ac:dyDescent="0.2">
      <c r="A259" s="10"/>
      <c r="B259" s="8"/>
      <c r="C259" s="55" t="s">
        <v>310</v>
      </c>
      <c r="D259" s="21">
        <f>SUM(D260:D261)</f>
        <v>0</v>
      </c>
      <c r="E259" s="21">
        <f>SUM(E260:E261)</f>
        <v>0</v>
      </c>
    </row>
    <row r="260" spans="1:5" ht="15" hidden="1" x14ac:dyDescent="0.2">
      <c r="A260" s="10"/>
      <c r="B260" s="12" t="s">
        <v>311</v>
      </c>
      <c r="C260" s="13" t="s">
        <v>312</v>
      </c>
      <c r="D260" s="34">
        <v>0</v>
      </c>
      <c r="E260" s="34">
        <v>0</v>
      </c>
    </row>
    <row r="261" spans="1:5" ht="15" hidden="1" x14ac:dyDescent="0.2">
      <c r="A261" s="10"/>
      <c r="B261" s="12" t="s">
        <v>313</v>
      </c>
      <c r="C261" s="13" t="s">
        <v>314</v>
      </c>
      <c r="D261" s="34">
        <v>0</v>
      </c>
      <c r="E261" s="34">
        <v>0</v>
      </c>
    </row>
    <row r="262" spans="1:5" ht="30" x14ac:dyDescent="0.2">
      <c r="A262" s="10"/>
      <c r="B262" s="28"/>
      <c r="C262" s="55" t="s">
        <v>327</v>
      </c>
      <c r="D262" s="21">
        <f>SUM(D263:D264)</f>
        <v>0</v>
      </c>
      <c r="E262" s="21">
        <f>SUM(E263:E264)</f>
        <v>0</v>
      </c>
    </row>
    <row r="263" spans="1:5" ht="15" hidden="1" x14ac:dyDescent="0.2">
      <c r="A263" s="10"/>
      <c r="B263" s="12" t="s">
        <v>315</v>
      </c>
      <c r="C263" s="13" t="s">
        <v>316</v>
      </c>
      <c r="D263" s="34">
        <v>0</v>
      </c>
      <c r="E263" s="34">
        <v>0</v>
      </c>
    </row>
    <row r="264" spans="1:5" ht="15" hidden="1" x14ac:dyDescent="0.2">
      <c r="A264" s="10"/>
      <c r="B264" s="12" t="s">
        <v>317</v>
      </c>
      <c r="C264" s="13" t="s">
        <v>318</v>
      </c>
      <c r="D264" s="34">
        <v>0</v>
      </c>
      <c r="E264" s="34">
        <v>0</v>
      </c>
    </row>
    <row r="265" spans="1:5" ht="30" x14ac:dyDescent="0.2">
      <c r="A265" s="10"/>
      <c r="B265" s="29"/>
      <c r="C265" s="55" t="s">
        <v>328</v>
      </c>
      <c r="D265" s="21">
        <f>SUM(D266:D267)</f>
        <v>0</v>
      </c>
      <c r="E265" s="21">
        <f>SUM(E266:E267)</f>
        <v>0</v>
      </c>
    </row>
    <row r="266" spans="1:5" ht="15" hidden="1" x14ac:dyDescent="0.2">
      <c r="A266" s="10"/>
      <c r="B266" s="12" t="s">
        <v>319</v>
      </c>
      <c r="C266" s="13" t="s">
        <v>320</v>
      </c>
      <c r="D266" s="34">
        <v>0</v>
      </c>
      <c r="E266" s="34">
        <v>0</v>
      </c>
    </row>
    <row r="267" spans="1:5" ht="15" hidden="1" x14ac:dyDescent="0.2">
      <c r="A267" s="10"/>
      <c r="B267" s="12" t="s">
        <v>321</v>
      </c>
      <c r="C267" s="13" t="s">
        <v>322</v>
      </c>
      <c r="D267" s="34">
        <v>0</v>
      </c>
      <c r="E267" s="34">
        <v>0</v>
      </c>
    </row>
    <row r="268" spans="1:5" ht="15" x14ac:dyDescent="0.2">
      <c r="A268" s="10"/>
      <c r="B268" s="29"/>
      <c r="C268" s="55" t="s">
        <v>329</v>
      </c>
      <c r="D268" s="21">
        <f>SUM(D269:D270)</f>
        <v>0</v>
      </c>
      <c r="E268" s="21">
        <f>SUM(E269:E270)</f>
        <v>0</v>
      </c>
    </row>
    <row r="269" spans="1:5" ht="15" hidden="1" x14ac:dyDescent="0.2">
      <c r="A269" s="10"/>
      <c r="B269" s="12" t="s">
        <v>323</v>
      </c>
      <c r="C269" s="13" t="s">
        <v>324</v>
      </c>
      <c r="D269" s="34">
        <v>0</v>
      </c>
      <c r="E269" s="34">
        <v>0</v>
      </c>
    </row>
    <row r="270" spans="1:5" ht="15" hidden="1" x14ac:dyDescent="0.2">
      <c r="A270" s="10"/>
      <c r="B270" s="12" t="s">
        <v>325</v>
      </c>
      <c r="C270" s="13" t="s">
        <v>326</v>
      </c>
      <c r="D270" s="34">
        <v>0</v>
      </c>
      <c r="E270" s="34">
        <v>0</v>
      </c>
    </row>
    <row r="271" spans="1:5" ht="15" customHeight="1" x14ac:dyDescent="0.2">
      <c r="A271" s="10"/>
      <c r="B271" s="62" t="s">
        <v>330</v>
      </c>
      <c r="C271" s="63"/>
      <c r="D271" s="33">
        <f>D272+D274+D277+D279</f>
        <v>0</v>
      </c>
      <c r="E271" s="33">
        <f>E272+E274+E277+E279</f>
        <v>5000</v>
      </c>
    </row>
    <row r="272" spans="1:5" ht="15" x14ac:dyDescent="0.2">
      <c r="A272" s="10"/>
      <c r="B272" s="29"/>
      <c r="C272" s="55" t="s">
        <v>340</v>
      </c>
      <c r="D272" s="21">
        <f>D273</f>
        <v>0</v>
      </c>
      <c r="E272" s="21">
        <f>E273</f>
        <v>0</v>
      </c>
    </row>
    <row r="273" spans="1:5" ht="15" hidden="1" x14ac:dyDescent="0.2">
      <c r="A273" s="10"/>
      <c r="B273" s="12" t="s">
        <v>332</v>
      </c>
      <c r="C273" s="13" t="s">
        <v>331</v>
      </c>
      <c r="D273" s="34">
        <v>0</v>
      </c>
      <c r="E273" s="34">
        <v>0</v>
      </c>
    </row>
    <row r="274" spans="1:5" ht="15" x14ac:dyDescent="0.2">
      <c r="A274" s="10"/>
      <c r="B274" s="29"/>
      <c r="C274" s="55" t="s">
        <v>341</v>
      </c>
      <c r="D274" s="21">
        <f>D275</f>
        <v>0</v>
      </c>
      <c r="E274" s="21">
        <f>E275</f>
        <v>0</v>
      </c>
    </row>
    <row r="275" spans="1:5" ht="11.25" hidden="1" customHeight="1" x14ac:dyDescent="0.2">
      <c r="A275" s="10"/>
      <c r="B275" s="12" t="s">
        <v>333</v>
      </c>
      <c r="C275" s="13" t="s">
        <v>334</v>
      </c>
      <c r="D275" s="34">
        <v>0</v>
      </c>
      <c r="E275" s="34">
        <v>0</v>
      </c>
    </row>
    <row r="276" spans="1:5" ht="15" hidden="1" x14ac:dyDescent="0.2">
      <c r="A276" s="10"/>
      <c r="B276" s="12" t="s">
        <v>333</v>
      </c>
      <c r="C276" s="13" t="s">
        <v>335</v>
      </c>
      <c r="D276" s="34">
        <v>0</v>
      </c>
      <c r="E276" s="34">
        <v>0</v>
      </c>
    </row>
    <row r="277" spans="1:5" ht="15" x14ac:dyDescent="0.2">
      <c r="A277" s="10"/>
      <c r="B277" s="29"/>
      <c r="C277" s="55" t="s">
        <v>342</v>
      </c>
      <c r="D277" s="21">
        <f>D278</f>
        <v>0</v>
      </c>
      <c r="E277" s="21">
        <f>E278</f>
        <v>5000</v>
      </c>
    </row>
    <row r="278" spans="1:5" ht="15" hidden="1" x14ac:dyDescent="0.2">
      <c r="A278" s="10"/>
      <c r="B278" s="12" t="s">
        <v>336</v>
      </c>
      <c r="C278" s="13" t="s">
        <v>337</v>
      </c>
      <c r="D278" s="34">
        <v>0</v>
      </c>
      <c r="E278" s="34">
        <v>5000</v>
      </c>
    </row>
    <row r="279" spans="1:5" ht="15" x14ac:dyDescent="0.2">
      <c r="A279" s="10"/>
      <c r="B279" s="29"/>
      <c r="C279" s="55" t="s">
        <v>343</v>
      </c>
      <c r="D279" s="21">
        <f>D280</f>
        <v>0</v>
      </c>
      <c r="E279" s="21">
        <f>E280</f>
        <v>0</v>
      </c>
    </row>
    <row r="280" spans="1:5" ht="15" hidden="1" x14ac:dyDescent="0.2">
      <c r="A280" s="10"/>
      <c r="B280" s="12" t="s">
        <v>339</v>
      </c>
      <c r="C280" s="13" t="s">
        <v>338</v>
      </c>
      <c r="D280" s="34">
        <v>0</v>
      </c>
      <c r="E280" s="34">
        <v>0</v>
      </c>
    </row>
    <row r="281" spans="1:5" ht="15" customHeight="1" x14ac:dyDescent="0.2">
      <c r="A281" s="10"/>
      <c r="B281" s="62" t="s">
        <v>344</v>
      </c>
      <c r="C281" s="63"/>
      <c r="D281" s="33">
        <f>D282</f>
        <v>0</v>
      </c>
      <c r="E281" s="33">
        <f>E282</f>
        <v>0</v>
      </c>
    </row>
    <row r="282" spans="1:5" ht="15" x14ac:dyDescent="0.2">
      <c r="A282" s="10"/>
      <c r="B282" s="29"/>
      <c r="C282" s="55" t="s">
        <v>349</v>
      </c>
      <c r="D282" s="21">
        <f>SUM(D283:D284)</f>
        <v>0</v>
      </c>
      <c r="E282" s="21">
        <f>SUM(E283:E284)</f>
        <v>0</v>
      </c>
    </row>
    <row r="283" spans="1:5" ht="15" hidden="1" x14ac:dyDescent="0.2">
      <c r="A283" s="10"/>
      <c r="B283" s="12" t="s">
        <v>346</v>
      </c>
      <c r="C283" s="13" t="s">
        <v>347</v>
      </c>
      <c r="D283" s="34">
        <v>0</v>
      </c>
      <c r="E283" s="34">
        <v>0</v>
      </c>
    </row>
    <row r="284" spans="1:5" ht="15" hidden="1" x14ac:dyDescent="0.2">
      <c r="A284" s="10"/>
      <c r="B284" s="12" t="s">
        <v>348</v>
      </c>
      <c r="C284" s="13" t="s">
        <v>345</v>
      </c>
      <c r="D284" s="34">
        <v>0</v>
      </c>
      <c r="E284" s="34">
        <v>0</v>
      </c>
    </row>
    <row r="285" spans="1:5" ht="15" customHeight="1" x14ac:dyDescent="0.2">
      <c r="A285" s="10"/>
      <c r="B285" s="62" t="s">
        <v>350</v>
      </c>
      <c r="C285" s="63"/>
      <c r="D285" s="33">
        <f>D286</f>
        <v>110175</v>
      </c>
      <c r="E285" s="33">
        <f>E286</f>
        <v>151389.04999999999</v>
      </c>
    </row>
    <row r="286" spans="1:5" ht="15" x14ac:dyDescent="0.2">
      <c r="A286" s="10"/>
      <c r="B286" s="29"/>
      <c r="C286" s="55" t="s">
        <v>372</v>
      </c>
      <c r="D286" s="21">
        <f>SUM(D287:D299)</f>
        <v>110175</v>
      </c>
      <c r="E286" s="21">
        <f>SUM(E287:E299)</f>
        <v>151389.04999999999</v>
      </c>
    </row>
    <row r="287" spans="1:5" ht="15" hidden="1" x14ac:dyDescent="0.2">
      <c r="A287" s="10"/>
      <c r="B287" s="12" t="s">
        <v>352</v>
      </c>
      <c r="C287" s="13" t="s">
        <v>353</v>
      </c>
      <c r="D287" s="34">
        <v>80000</v>
      </c>
      <c r="E287" s="34">
        <v>110000</v>
      </c>
    </row>
    <row r="288" spans="1:5" ht="15" hidden="1" x14ac:dyDescent="0.2">
      <c r="A288" s="10"/>
      <c r="B288" s="12" t="s">
        <v>354</v>
      </c>
      <c r="C288" s="13" t="s">
        <v>590</v>
      </c>
      <c r="D288" s="34">
        <v>2500</v>
      </c>
      <c r="E288" s="34">
        <v>3000</v>
      </c>
    </row>
    <row r="289" spans="1:5" ht="15" hidden="1" x14ac:dyDescent="0.2">
      <c r="A289" s="10"/>
      <c r="B289" s="12" t="s">
        <v>355</v>
      </c>
      <c r="C289" s="13" t="s">
        <v>591</v>
      </c>
      <c r="D289" s="34">
        <v>1100</v>
      </c>
      <c r="E289" s="34">
        <v>1452.05</v>
      </c>
    </row>
    <row r="290" spans="1:5" ht="15" hidden="1" x14ac:dyDescent="0.2">
      <c r="A290" s="10"/>
      <c r="B290" s="12" t="s">
        <v>356</v>
      </c>
      <c r="C290" s="13" t="s">
        <v>595</v>
      </c>
      <c r="D290" s="34">
        <v>500</v>
      </c>
      <c r="E290" s="34">
        <v>100</v>
      </c>
    </row>
    <row r="291" spans="1:5" ht="15" hidden="1" x14ac:dyDescent="0.2">
      <c r="A291" s="10"/>
      <c r="B291" s="12" t="s">
        <v>357</v>
      </c>
      <c r="C291" s="13" t="s">
        <v>358</v>
      </c>
      <c r="D291" s="34">
        <v>12000</v>
      </c>
      <c r="E291" s="34">
        <v>15000</v>
      </c>
    </row>
    <row r="292" spans="1:5" ht="15" hidden="1" x14ac:dyDescent="0.2">
      <c r="A292" s="10"/>
      <c r="B292" s="12" t="s">
        <v>359</v>
      </c>
      <c r="C292" s="13" t="s">
        <v>596</v>
      </c>
      <c r="D292" s="34">
        <v>500</v>
      </c>
      <c r="E292" s="34">
        <v>500</v>
      </c>
    </row>
    <row r="293" spans="1:5" ht="15" hidden="1" x14ac:dyDescent="0.2">
      <c r="A293" s="10"/>
      <c r="B293" s="12" t="s">
        <v>360</v>
      </c>
      <c r="C293" s="13" t="s">
        <v>361</v>
      </c>
      <c r="D293" s="34">
        <v>2000</v>
      </c>
      <c r="E293" s="34">
        <v>1862</v>
      </c>
    </row>
    <row r="294" spans="1:5" ht="15" hidden="1" x14ac:dyDescent="0.2">
      <c r="A294" s="10"/>
      <c r="B294" s="12" t="s">
        <v>362</v>
      </c>
      <c r="C294" s="13" t="s">
        <v>503</v>
      </c>
      <c r="D294" s="34">
        <v>100</v>
      </c>
      <c r="E294" s="34">
        <v>0</v>
      </c>
    </row>
    <row r="295" spans="1:5" ht="15" hidden="1" x14ac:dyDescent="0.2">
      <c r="A295" s="10"/>
      <c r="B295" s="12" t="s">
        <v>363</v>
      </c>
      <c r="C295" s="13" t="s">
        <v>364</v>
      </c>
      <c r="D295" s="34">
        <v>500</v>
      </c>
      <c r="E295" s="34">
        <v>500</v>
      </c>
    </row>
    <row r="296" spans="1:5" ht="15" hidden="1" x14ac:dyDescent="0.2">
      <c r="A296" s="10"/>
      <c r="B296" s="12" t="s">
        <v>365</v>
      </c>
      <c r="C296" s="13" t="s">
        <v>366</v>
      </c>
      <c r="D296" s="34">
        <v>500</v>
      </c>
      <c r="E296" s="34">
        <v>500</v>
      </c>
    </row>
    <row r="297" spans="1:5" ht="15" hidden="1" x14ac:dyDescent="0.2">
      <c r="A297" s="10"/>
      <c r="B297" s="12" t="s">
        <v>367</v>
      </c>
      <c r="C297" s="13" t="s">
        <v>368</v>
      </c>
      <c r="D297" s="34">
        <v>3000</v>
      </c>
      <c r="E297" s="34">
        <v>6000</v>
      </c>
    </row>
    <row r="298" spans="1:5" ht="15" hidden="1" x14ac:dyDescent="0.2">
      <c r="A298" s="10"/>
      <c r="B298" s="12" t="s">
        <v>369</v>
      </c>
      <c r="C298" s="13" t="s">
        <v>370</v>
      </c>
      <c r="D298" s="34">
        <v>7475</v>
      </c>
      <c r="E298" s="34">
        <v>7475</v>
      </c>
    </row>
    <row r="299" spans="1:5" ht="15" hidden="1" x14ac:dyDescent="0.2">
      <c r="A299" s="10"/>
      <c r="B299" s="12" t="s">
        <v>371</v>
      </c>
      <c r="C299" s="13" t="s">
        <v>351</v>
      </c>
      <c r="D299" s="34">
        <v>0</v>
      </c>
      <c r="E299" s="34">
        <f>5000</f>
        <v>5000</v>
      </c>
    </row>
    <row r="300" spans="1:5" ht="27" customHeight="1" x14ac:dyDescent="0.2">
      <c r="A300" s="66" t="s">
        <v>521</v>
      </c>
      <c r="B300" s="67"/>
      <c r="C300" s="68"/>
      <c r="D300" s="42">
        <f>D109+D132+D194+D204+D233+D258+D271+D281+D285</f>
        <v>1811237.4600000004</v>
      </c>
      <c r="E300" s="42">
        <f>E109+E132+E194+E204+E233+E258+E271+E281+E285</f>
        <v>2143395.9099999997</v>
      </c>
    </row>
    <row r="301" spans="1:5" ht="15" x14ac:dyDescent="0.2">
      <c r="A301" s="30"/>
      <c r="B301" s="5"/>
      <c r="C301" s="5"/>
      <c r="D301" s="17"/>
      <c r="E301" s="17"/>
    </row>
    <row r="302" spans="1:5" ht="26.25" customHeight="1" x14ac:dyDescent="0.2">
      <c r="A302" s="59" t="s">
        <v>522</v>
      </c>
      <c r="B302" s="60"/>
      <c r="C302" s="61"/>
      <c r="D302" s="42">
        <f>D105-D300</f>
        <v>61176.859999999404</v>
      </c>
      <c r="E302" s="42">
        <f>E105-E300</f>
        <v>58868.100000000093</v>
      </c>
    </row>
    <row r="303" spans="1:5" ht="15" x14ac:dyDescent="0.2">
      <c r="A303" s="10"/>
      <c r="B303" s="12"/>
      <c r="C303" s="13"/>
      <c r="D303" s="9"/>
      <c r="E303" s="9"/>
    </row>
    <row r="304" spans="1:5" ht="30" x14ac:dyDescent="0.2">
      <c r="A304" s="36" t="s">
        <v>373</v>
      </c>
      <c r="B304" s="12"/>
      <c r="C304" s="13"/>
      <c r="D304" s="9"/>
      <c r="E304" s="9"/>
    </row>
    <row r="305" spans="1:5" ht="15" x14ac:dyDescent="0.2">
      <c r="A305" s="10"/>
      <c r="B305" s="62" t="s">
        <v>374</v>
      </c>
      <c r="C305" s="63"/>
      <c r="D305" s="33">
        <f>D306+D308+D311</f>
        <v>200</v>
      </c>
      <c r="E305" s="33">
        <f>E306+E308+E311</f>
        <v>200</v>
      </c>
    </row>
    <row r="306" spans="1:5" ht="15" x14ac:dyDescent="0.2">
      <c r="A306" s="10"/>
      <c r="B306" s="9"/>
      <c r="C306" s="55" t="s">
        <v>384</v>
      </c>
      <c r="D306" s="21">
        <f>D307</f>
        <v>100</v>
      </c>
      <c r="E306" s="21">
        <f>E307</f>
        <v>100</v>
      </c>
    </row>
    <row r="307" spans="1:5" ht="15" hidden="1" x14ac:dyDescent="0.2">
      <c r="A307" s="10"/>
      <c r="B307" s="12" t="s">
        <v>375</v>
      </c>
      <c r="C307" s="13" t="s">
        <v>387</v>
      </c>
      <c r="D307" s="34">
        <v>100</v>
      </c>
      <c r="E307" s="34">
        <v>100</v>
      </c>
    </row>
    <row r="308" spans="1:5" ht="15" x14ac:dyDescent="0.2">
      <c r="A308" s="10"/>
      <c r="B308" s="9"/>
      <c r="C308" s="55" t="s">
        <v>385</v>
      </c>
      <c r="D308" s="21">
        <f>SUM(D309:D310)</f>
        <v>100</v>
      </c>
      <c r="E308" s="21">
        <f>SUM(E309:E310)</f>
        <v>100</v>
      </c>
    </row>
    <row r="309" spans="1:5" ht="15" hidden="1" x14ac:dyDescent="0.2">
      <c r="A309" s="10"/>
      <c r="B309" s="12" t="s">
        <v>376</v>
      </c>
      <c r="C309" s="13" t="s">
        <v>377</v>
      </c>
      <c r="D309" s="34">
        <v>100</v>
      </c>
      <c r="E309" s="34">
        <v>100</v>
      </c>
    </row>
    <row r="310" spans="1:5" ht="15" hidden="1" x14ac:dyDescent="0.2">
      <c r="A310" s="10"/>
      <c r="B310" s="12" t="s">
        <v>378</v>
      </c>
      <c r="C310" s="13" t="s">
        <v>379</v>
      </c>
      <c r="D310" s="34">
        <v>0</v>
      </c>
      <c r="E310" s="34">
        <v>0</v>
      </c>
    </row>
    <row r="311" spans="1:5" ht="15" x14ac:dyDescent="0.2">
      <c r="A311" s="10"/>
      <c r="B311" s="9"/>
      <c r="C311" s="55" t="s">
        <v>386</v>
      </c>
      <c r="D311" s="21">
        <f>SUM(D312:D313)</f>
        <v>0</v>
      </c>
      <c r="E311" s="21">
        <f>SUM(E312:E313)</f>
        <v>0</v>
      </c>
    </row>
    <row r="312" spans="1:5" ht="15" hidden="1" x14ac:dyDescent="0.2">
      <c r="A312" s="10"/>
      <c r="B312" s="12" t="s">
        <v>381</v>
      </c>
      <c r="C312" s="13" t="s">
        <v>382</v>
      </c>
      <c r="D312" s="34">
        <v>0</v>
      </c>
      <c r="E312" s="34">
        <v>0</v>
      </c>
    </row>
    <row r="313" spans="1:5" ht="15" hidden="1" x14ac:dyDescent="0.2">
      <c r="A313" s="10"/>
      <c r="B313" s="12" t="s">
        <v>383</v>
      </c>
      <c r="C313" s="13" t="s">
        <v>380</v>
      </c>
      <c r="D313" s="34">
        <v>0</v>
      </c>
      <c r="E313" s="34">
        <v>0</v>
      </c>
    </row>
    <row r="314" spans="1:5" ht="15" customHeight="1" x14ac:dyDescent="0.2">
      <c r="A314" s="10"/>
      <c r="B314" s="62" t="s">
        <v>388</v>
      </c>
      <c r="C314" s="63"/>
      <c r="D314" s="33">
        <f>D315+D317</f>
        <v>0</v>
      </c>
      <c r="E314" s="33">
        <f>E315+E317</f>
        <v>0</v>
      </c>
    </row>
    <row r="315" spans="1:5" ht="15" x14ac:dyDescent="0.2">
      <c r="A315" s="10"/>
      <c r="B315" s="9"/>
      <c r="C315" s="55" t="s">
        <v>395</v>
      </c>
      <c r="D315" s="21">
        <f>D316</f>
        <v>0</v>
      </c>
      <c r="E315" s="21">
        <f>E316</f>
        <v>0</v>
      </c>
    </row>
    <row r="316" spans="1:5" ht="15" hidden="1" x14ac:dyDescent="0.2">
      <c r="A316" s="10"/>
      <c r="B316" s="12" t="s">
        <v>389</v>
      </c>
      <c r="C316" s="13" t="s">
        <v>390</v>
      </c>
      <c r="D316" s="34">
        <v>0</v>
      </c>
      <c r="E316" s="34">
        <v>0</v>
      </c>
    </row>
    <row r="317" spans="1:5" ht="15" x14ac:dyDescent="0.2">
      <c r="A317" s="10"/>
      <c r="B317" s="9"/>
      <c r="C317" s="55" t="s">
        <v>396</v>
      </c>
      <c r="D317" s="21">
        <f>SUM(D318:D319)</f>
        <v>0</v>
      </c>
      <c r="E317" s="21">
        <f>SUM(E318:E319)</f>
        <v>0</v>
      </c>
    </row>
    <row r="318" spans="1:5" ht="15" hidden="1" x14ac:dyDescent="0.2">
      <c r="A318" s="10"/>
      <c r="B318" s="12" t="s">
        <v>391</v>
      </c>
      <c r="C318" s="13" t="s">
        <v>392</v>
      </c>
      <c r="D318" s="34">
        <v>0</v>
      </c>
      <c r="E318" s="34">
        <v>0</v>
      </c>
    </row>
    <row r="319" spans="1:5" ht="15" hidden="1" x14ac:dyDescent="0.2">
      <c r="A319" s="10"/>
      <c r="B319" s="12" t="s">
        <v>393</v>
      </c>
      <c r="C319" s="13" t="s">
        <v>394</v>
      </c>
      <c r="D319" s="34">
        <v>0</v>
      </c>
      <c r="E319" s="34">
        <v>0</v>
      </c>
    </row>
    <row r="320" spans="1:5" ht="15" x14ac:dyDescent="0.2">
      <c r="A320" s="10"/>
      <c r="B320" s="62" t="s">
        <v>397</v>
      </c>
      <c r="C320" s="63"/>
      <c r="D320" s="33">
        <f>D321+D323+D325</f>
        <v>0</v>
      </c>
      <c r="E320" s="33">
        <f>E321+E323+E325</f>
        <v>0</v>
      </c>
    </row>
    <row r="321" spans="1:5" ht="15" x14ac:dyDescent="0.2">
      <c r="A321" s="10"/>
      <c r="B321" s="9"/>
      <c r="C321" s="55" t="s">
        <v>404</v>
      </c>
      <c r="D321" s="21">
        <f>D322</f>
        <v>0</v>
      </c>
      <c r="E321" s="21">
        <f>E322</f>
        <v>0</v>
      </c>
    </row>
    <row r="322" spans="1:5" ht="30" hidden="1" x14ac:dyDescent="0.2">
      <c r="A322" s="10"/>
      <c r="B322" s="12" t="s">
        <v>398</v>
      </c>
      <c r="C322" s="13" t="s">
        <v>399</v>
      </c>
      <c r="D322" s="34">
        <v>0</v>
      </c>
      <c r="E322" s="34">
        <v>0</v>
      </c>
    </row>
    <row r="323" spans="1:5" ht="15" x14ac:dyDescent="0.2">
      <c r="A323" s="10"/>
      <c r="B323" s="9"/>
      <c r="C323" s="55" t="s">
        <v>405</v>
      </c>
      <c r="D323" s="21">
        <f>D324</f>
        <v>0</v>
      </c>
      <c r="E323" s="21">
        <f>E324</f>
        <v>0</v>
      </c>
    </row>
    <row r="324" spans="1:5" ht="30" hidden="1" x14ac:dyDescent="0.2">
      <c r="A324" s="10"/>
      <c r="B324" s="12" t="s">
        <v>400</v>
      </c>
      <c r="C324" s="13" t="s">
        <v>401</v>
      </c>
      <c r="D324" s="34">
        <v>0</v>
      </c>
      <c r="E324" s="34">
        <v>0</v>
      </c>
    </row>
    <row r="325" spans="1:5" ht="15" x14ac:dyDescent="0.2">
      <c r="A325" s="10"/>
      <c r="B325" s="9"/>
      <c r="C325" s="55" t="s">
        <v>406</v>
      </c>
      <c r="D325" s="21">
        <f>D326</f>
        <v>0</v>
      </c>
      <c r="E325" s="21">
        <f>E326</f>
        <v>0</v>
      </c>
    </row>
    <row r="326" spans="1:5" ht="15" hidden="1" x14ac:dyDescent="0.2">
      <c r="A326" s="10"/>
      <c r="B326" s="12" t="s">
        <v>402</v>
      </c>
      <c r="C326" s="13" t="s">
        <v>403</v>
      </c>
      <c r="D326" s="34">
        <v>0</v>
      </c>
      <c r="E326" s="34">
        <v>0</v>
      </c>
    </row>
    <row r="327" spans="1:5" ht="15" x14ac:dyDescent="0.2">
      <c r="A327" s="10"/>
      <c r="B327" s="62" t="s">
        <v>407</v>
      </c>
      <c r="C327" s="63"/>
      <c r="D327" s="33">
        <f>D328</f>
        <v>0</v>
      </c>
      <c r="E327" s="33">
        <f>E328</f>
        <v>0</v>
      </c>
    </row>
    <row r="328" spans="1:5" ht="15" x14ac:dyDescent="0.2">
      <c r="A328" s="10"/>
      <c r="B328" s="9"/>
      <c r="C328" s="55" t="s">
        <v>414</v>
      </c>
      <c r="D328" s="21">
        <f>SUM(D329:D331)</f>
        <v>0</v>
      </c>
      <c r="E328" s="21">
        <f>SUM(E329:E331)</f>
        <v>0</v>
      </c>
    </row>
    <row r="329" spans="1:5" ht="15" hidden="1" x14ac:dyDescent="0.2">
      <c r="A329" s="10"/>
      <c r="B329" s="12" t="s">
        <v>408</v>
      </c>
      <c r="C329" s="13" t="s">
        <v>409</v>
      </c>
      <c r="D329" s="34">
        <v>0</v>
      </c>
      <c r="E329" s="34">
        <v>0</v>
      </c>
    </row>
    <row r="330" spans="1:5" ht="15" hidden="1" x14ac:dyDescent="0.2">
      <c r="A330" s="10"/>
      <c r="B330" s="12" t="s">
        <v>410</v>
      </c>
      <c r="C330" s="13" t="s">
        <v>411</v>
      </c>
      <c r="D330" s="34">
        <v>0</v>
      </c>
      <c r="E330" s="34">
        <v>0</v>
      </c>
    </row>
    <row r="331" spans="1:5" ht="15" hidden="1" x14ac:dyDescent="0.2">
      <c r="A331" s="10"/>
      <c r="B331" s="12" t="s">
        <v>412</v>
      </c>
      <c r="C331" s="13" t="s">
        <v>413</v>
      </c>
      <c r="D331" s="34">
        <v>0</v>
      </c>
      <c r="E331" s="34">
        <v>0</v>
      </c>
    </row>
    <row r="332" spans="1:5" ht="24.75" customHeight="1" x14ac:dyDescent="0.2">
      <c r="A332" s="66" t="s">
        <v>523</v>
      </c>
      <c r="B332" s="67"/>
      <c r="C332" s="68"/>
      <c r="D332" s="48">
        <f>D307+D309+D311+D315+D317-D322-D324-D326-D328</f>
        <v>200</v>
      </c>
      <c r="E332" s="48">
        <f>E307+E309+E311+E315+E317-E322-E324-E326-E328</f>
        <v>200</v>
      </c>
    </row>
    <row r="333" spans="1:5" ht="15" x14ac:dyDescent="0.2">
      <c r="A333" s="10"/>
      <c r="B333" s="12"/>
      <c r="C333" s="13"/>
      <c r="D333" s="21"/>
      <c r="E333" s="21"/>
    </row>
    <row r="334" spans="1:5" ht="30" x14ac:dyDescent="0.2">
      <c r="A334" s="41" t="s">
        <v>415</v>
      </c>
      <c r="B334" s="5"/>
      <c r="C334" s="9"/>
      <c r="D334" s="21"/>
      <c r="E334" s="21"/>
    </row>
    <row r="335" spans="1:5" ht="15" customHeight="1" x14ac:dyDescent="0.2">
      <c r="A335" s="10"/>
      <c r="B335" s="62" t="s">
        <v>416</v>
      </c>
      <c r="C335" s="63"/>
      <c r="D335" s="33">
        <f>D336</f>
        <v>0</v>
      </c>
      <c r="E335" s="33">
        <f>E336</f>
        <v>0</v>
      </c>
    </row>
    <row r="336" spans="1:5" ht="15" x14ac:dyDescent="0.2">
      <c r="A336" s="10"/>
      <c r="B336" s="29"/>
      <c r="C336" s="55" t="s">
        <v>428</v>
      </c>
      <c r="D336" s="21">
        <f>D337</f>
        <v>0</v>
      </c>
      <c r="E336" s="21">
        <f>E337</f>
        <v>0</v>
      </c>
    </row>
    <row r="337" spans="1:5" ht="15" hidden="1" x14ac:dyDescent="0.2">
      <c r="A337" s="10"/>
      <c r="B337" s="12" t="s">
        <v>426</v>
      </c>
      <c r="C337" s="13" t="s">
        <v>427</v>
      </c>
      <c r="D337" s="34">
        <v>0</v>
      </c>
      <c r="E337" s="34">
        <v>0</v>
      </c>
    </row>
    <row r="338" spans="1:5" ht="15" customHeight="1" x14ac:dyDescent="0.2">
      <c r="A338" s="10"/>
      <c r="B338" s="62" t="s">
        <v>429</v>
      </c>
      <c r="C338" s="63"/>
      <c r="D338" s="33">
        <f>D339</f>
        <v>0</v>
      </c>
      <c r="E338" s="33">
        <f>E339</f>
        <v>0</v>
      </c>
    </row>
    <row r="339" spans="1:5" ht="15" x14ac:dyDescent="0.2">
      <c r="A339" s="10"/>
      <c r="B339" s="29"/>
      <c r="C339" s="55" t="s">
        <v>425</v>
      </c>
      <c r="D339" s="21">
        <f>SUM(D340:D343)</f>
        <v>0</v>
      </c>
      <c r="E339" s="21">
        <f>SUM(E340:E343)</f>
        <v>0</v>
      </c>
    </row>
    <row r="340" spans="1:5" ht="15" hidden="1" x14ac:dyDescent="0.2">
      <c r="A340" s="10"/>
      <c r="B340" s="12" t="s">
        <v>417</v>
      </c>
      <c r="C340" s="13" t="s">
        <v>418</v>
      </c>
      <c r="D340" s="34">
        <v>0</v>
      </c>
      <c r="E340" s="34">
        <v>0</v>
      </c>
    </row>
    <row r="341" spans="1:5" ht="15" hidden="1" x14ac:dyDescent="0.2">
      <c r="A341" s="10"/>
      <c r="B341" s="12" t="s">
        <v>419</v>
      </c>
      <c r="C341" s="13" t="s">
        <v>420</v>
      </c>
      <c r="D341" s="34">
        <v>0</v>
      </c>
      <c r="E341" s="34">
        <v>0</v>
      </c>
    </row>
    <row r="342" spans="1:5" ht="15" hidden="1" x14ac:dyDescent="0.2">
      <c r="A342" s="10"/>
      <c r="B342" s="12" t="s">
        <v>421</v>
      </c>
      <c r="C342" s="13" t="s">
        <v>422</v>
      </c>
      <c r="D342" s="34">
        <v>0</v>
      </c>
      <c r="E342" s="34">
        <v>0</v>
      </c>
    </row>
    <row r="343" spans="1:5" ht="15" hidden="1" x14ac:dyDescent="0.2">
      <c r="A343" s="10"/>
      <c r="B343" s="12" t="s">
        <v>423</v>
      </c>
      <c r="C343" s="13" t="s">
        <v>424</v>
      </c>
      <c r="D343" s="34">
        <v>0</v>
      </c>
      <c r="E343" s="34">
        <v>0</v>
      </c>
    </row>
    <row r="344" spans="1:5" ht="28.5" customHeight="1" x14ac:dyDescent="0.2">
      <c r="A344" s="66" t="s">
        <v>524</v>
      </c>
      <c r="B344" s="67"/>
      <c r="C344" s="68"/>
      <c r="D344" s="48">
        <f>+D335-D338</f>
        <v>0</v>
      </c>
      <c r="E344" s="48">
        <f>+E335-E338</f>
        <v>0</v>
      </c>
    </row>
    <row r="345" spans="1:5" ht="15" x14ac:dyDescent="0.2">
      <c r="A345" s="10"/>
      <c r="B345" s="12"/>
      <c r="C345" s="13"/>
      <c r="D345" s="21"/>
      <c r="E345" s="21"/>
    </row>
    <row r="346" spans="1:5" ht="30" x14ac:dyDescent="0.2">
      <c r="A346" s="41" t="s">
        <v>430</v>
      </c>
      <c r="B346" s="9"/>
      <c r="C346" s="9"/>
      <c r="D346" s="21"/>
      <c r="E346" s="21"/>
    </row>
    <row r="347" spans="1:5" ht="15" x14ac:dyDescent="0.2">
      <c r="A347" s="10"/>
      <c r="B347" s="62" t="s">
        <v>431</v>
      </c>
      <c r="C347" s="63"/>
      <c r="D347" s="33">
        <f>D348+D352</f>
        <v>0</v>
      </c>
      <c r="E347" s="33">
        <f>E348+E352</f>
        <v>0</v>
      </c>
    </row>
    <row r="348" spans="1:5" ht="15" x14ac:dyDescent="0.2">
      <c r="A348" s="10"/>
      <c r="B348" s="29"/>
      <c r="C348" s="55" t="s">
        <v>438</v>
      </c>
      <c r="D348" s="21">
        <f>SUM(D349:D351)</f>
        <v>0</v>
      </c>
      <c r="E348" s="21">
        <f>SUM(E349:E351)</f>
        <v>0</v>
      </c>
    </row>
    <row r="349" spans="1:5" ht="15" hidden="1" x14ac:dyDescent="0.2">
      <c r="A349" s="10"/>
      <c r="B349" s="12" t="s">
        <v>432</v>
      </c>
      <c r="C349" s="13" t="s">
        <v>433</v>
      </c>
      <c r="D349" s="34">
        <v>0</v>
      </c>
      <c r="E349" s="34">
        <v>0</v>
      </c>
    </row>
    <row r="350" spans="1:5" ht="15" hidden="1" x14ac:dyDescent="0.2">
      <c r="A350" s="10"/>
      <c r="B350" s="12" t="s">
        <v>434</v>
      </c>
      <c r="C350" s="13" t="s">
        <v>435</v>
      </c>
      <c r="D350" s="34">
        <v>0</v>
      </c>
      <c r="E350" s="34">
        <v>0</v>
      </c>
    </row>
    <row r="351" spans="1:5" ht="30" hidden="1" x14ac:dyDescent="0.2">
      <c r="A351" s="10"/>
      <c r="B351" s="12" t="s">
        <v>436</v>
      </c>
      <c r="C351" s="13" t="s">
        <v>437</v>
      </c>
      <c r="D351" s="34">
        <v>0</v>
      </c>
      <c r="E351" s="34">
        <v>0</v>
      </c>
    </row>
    <row r="352" spans="1:5" ht="15" x14ac:dyDescent="0.2">
      <c r="A352" s="10"/>
      <c r="B352" s="29"/>
      <c r="C352" s="55" t="s">
        <v>445</v>
      </c>
      <c r="D352" s="21">
        <f>SUM(D353:D355)</f>
        <v>0</v>
      </c>
      <c r="E352" s="21">
        <f>SUM(E353:E355)</f>
        <v>0</v>
      </c>
    </row>
    <row r="353" spans="1:16" ht="15" hidden="1" x14ac:dyDescent="0.2">
      <c r="A353" s="10"/>
      <c r="B353" s="12" t="s">
        <v>439</v>
      </c>
      <c r="C353" s="13" t="s">
        <v>440</v>
      </c>
      <c r="D353" s="34">
        <v>0</v>
      </c>
      <c r="E353" s="34">
        <v>0</v>
      </c>
    </row>
    <row r="354" spans="1:16" ht="15" hidden="1" x14ac:dyDescent="0.2">
      <c r="A354" s="10"/>
      <c r="B354" s="12" t="s">
        <v>441</v>
      </c>
      <c r="C354" s="13" t="s">
        <v>442</v>
      </c>
      <c r="D354" s="34">
        <v>0</v>
      </c>
      <c r="E354" s="34">
        <v>0</v>
      </c>
    </row>
    <row r="355" spans="1:16" ht="30" hidden="1" x14ac:dyDescent="0.2">
      <c r="A355" s="10"/>
      <c r="B355" s="12" t="s">
        <v>443</v>
      </c>
      <c r="C355" s="13" t="s">
        <v>444</v>
      </c>
      <c r="D355" s="34">
        <v>0</v>
      </c>
      <c r="E355" s="34">
        <v>0</v>
      </c>
    </row>
    <row r="356" spans="1:16" ht="15" x14ac:dyDescent="0.2">
      <c r="A356" s="10"/>
      <c r="B356" s="62" t="s">
        <v>446</v>
      </c>
      <c r="C356" s="63"/>
      <c r="D356" s="33">
        <f>D357+D361</f>
        <v>0</v>
      </c>
      <c r="E356" s="33">
        <f>E357+E361</f>
        <v>0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 ht="15" x14ac:dyDescent="0.2">
      <c r="A357" s="10"/>
      <c r="B357" s="29"/>
      <c r="C357" s="55" t="s">
        <v>459</v>
      </c>
      <c r="D357" s="21">
        <f>SUM(D358:D360)</f>
        <v>0</v>
      </c>
      <c r="E357" s="21">
        <f>SUM(E358:E360)</f>
        <v>0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 ht="15" hidden="1" x14ac:dyDescent="0.2">
      <c r="A358" s="10"/>
      <c r="B358" s="12" t="s">
        <v>447</v>
      </c>
      <c r="C358" s="13" t="s">
        <v>448</v>
      </c>
      <c r="D358" s="34">
        <v>0</v>
      </c>
      <c r="E358" s="34">
        <v>0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 ht="15" hidden="1" x14ac:dyDescent="0.2">
      <c r="A359" s="10"/>
      <c r="B359" s="12" t="s">
        <v>449</v>
      </c>
      <c r="C359" s="13" t="s">
        <v>450</v>
      </c>
      <c r="D359" s="34">
        <v>0</v>
      </c>
      <c r="E359" s="34">
        <v>0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 ht="30" hidden="1" x14ac:dyDescent="0.2">
      <c r="A360" s="10"/>
      <c r="B360" s="12" t="s">
        <v>451</v>
      </c>
      <c r="C360" s="13" t="s">
        <v>452</v>
      </c>
      <c r="D360" s="34">
        <v>0</v>
      </c>
      <c r="E360" s="34">
        <v>0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 ht="15" x14ac:dyDescent="0.2">
      <c r="A361" s="10"/>
      <c r="B361" s="29"/>
      <c r="C361" s="55" t="s">
        <v>460</v>
      </c>
      <c r="D361" s="21">
        <f>SUM(D362:D364)</f>
        <v>0</v>
      </c>
      <c r="E361" s="21">
        <f>SUM(E362:E364)</f>
        <v>0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 ht="15" hidden="1" x14ac:dyDescent="0.2">
      <c r="A362" s="10"/>
      <c r="B362" s="12" t="s">
        <v>453</v>
      </c>
      <c r="C362" s="13" t="s">
        <v>454</v>
      </c>
      <c r="D362" s="34">
        <v>0</v>
      </c>
      <c r="E362" s="34">
        <v>0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 ht="15" hidden="1" x14ac:dyDescent="0.2">
      <c r="A363" s="10"/>
      <c r="B363" s="12" t="s">
        <v>455</v>
      </c>
      <c r="C363" s="13" t="s">
        <v>456</v>
      </c>
      <c r="D363" s="34">
        <v>0</v>
      </c>
      <c r="E363" s="34">
        <v>0</v>
      </c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 ht="30" hidden="1" x14ac:dyDescent="0.2">
      <c r="A364" s="10"/>
      <c r="B364" s="12" t="s">
        <v>457</v>
      </c>
      <c r="C364" s="13" t="s">
        <v>458</v>
      </c>
      <c r="D364" s="34">
        <v>0</v>
      </c>
      <c r="E364" s="34">
        <v>0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 ht="27.75" customHeight="1" x14ac:dyDescent="0.2">
      <c r="A365" s="66" t="s">
        <v>525</v>
      </c>
      <c r="B365" s="67"/>
      <c r="C365" s="68"/>
      <c r="D365" s="48">
        <f>+D347-D356</f>
        <v>0</v>
      </c>
      <c r="E365" s="48">
        <f>+E347-E356</f>
        <v>0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 ht="15" x14ac:dyDescent="0.2">
      <c r="A366" s="10"/>
      <c r="B366" s="12"/>
      <c r="C366" s="13"/>
      <c r="D366" s="21"/>
      <c r="E366" s="21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 ht="27.75" customHeight="1" x14ac:dyDescent="0.2">
      <c r="A367" s="66" t="s">
        <v>526</v>
      </c>
      <c r="B367" s="67"/>
      <c r="C367" s="68"/>
      <c r="D367" s="48">
        <f>D302+D332+D344+D365</f>
        <v>61376.859999999404</v>
      </c>
      <c r="E367" s="48">
        <f>E302+E332+E344+E365</f>
        <v>59068.100000000093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 ht="15" x14ac:dyDescent="0.2">
      <c r="A368" s="10"/>
      <c r="B368" s="12"/>
      <c r="C368" s="13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 ht="45" x14ac:dyDescent="0.2">
      <c r="A369" s="41" t="s">
        <v>461</v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 ht="15" customHeight="1" x14ac:dyDescent="0.2">
      <c r="A370" s="10"/>
      <c r="B370" s="62" t="s">
        <v>462</v>
      </c>
      <c r="C370" s="63"/>
      <c r="D370" s="33">
        <f>D371+D375</f>
        <v>61376.86</v>
      </c>
      <c r="E370" s="33">
        <f>E371+E375</f>
        <v>59068.1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 ht="15" x14ac:dyDescent="0.2">
      <c r="A371" s="10"/>
      <c r="B371" s="29"/>
      <c r="C371" s="9" t="s">
        <v>481</v>
      </c>
      <c r="D371" s="21">
        <f>SUM(D372:D374)</f>
        <v>61276.86</v>
      </c>
      <c r="E371" s="21">
        <f>SUM(E372:E374)</f>
        <v>58968.1</v>
      </c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 ht="15" hidden="1" x14ac:dyDescent="0.2">
      <c r="A372" s="10"/>
      <c r="B372" s="12" t="s">
        <v>463</v>
      </c>
      <c r="C372" s="13" t="s">
        <v>464</v>
      </c>
      <c r="D372" s="34">
        <v>1000</v>
      </c>
      <c r="E372" s="34">
        <v>1000</v>
      </c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 ht="15" hidden="1" x14ac:dyDescent="0.2">
      <c r="A373" s="10"/>
      <c r="B373" s="12" t="s">
        <v>465</v>
      </c>
      <c r="C373" s="13" t="s">
        <v>466</v>
      </c>
      <c r="D373" s="34">
        <v>59276.86</v>
      </c>
      <c r="E373" s="34">
        <v>57068.1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 ht="15" hidden="1" x14ac:dyDescent="0.2">
      <c r="A374" s="10"/>
      <c r="B374" s="12" t="s">
        <v>467</v>
      </c>
      <c r="C374" s="13" t="s">
        <v>468</v>
      </c>
      <c r="D374" s="34">
        <v>1000</v>
      </c>
      <c r="E374" s="34">
        <v>900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 ht="15" x14ac:dyDescent="0.2">
      <c r="A375" s="10"/>
      <c r="B375" s="29"/>
      <c r="C375" s="55" t="s">
        <v>482</v>
      </c>
      <c r="D375" s="21">
        <f>SUM(D376:D381)</f>
        <v>100</v>
      </c>
      <c r="E375" s="21">
        <f>SUM(E376:E381)</f>
        <v>100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 ht="15" hidden="1" x14ac:dyDescent="0.2">
      <c r="A376" s="10"/>
      <c r="B376" s="12" t="s">
        <v>469</v>
      </c>
      <c r="C376" s="13" t="s">
        <v>470</v>
      </c>
      <c r="D376" s="34">
        <v>0</v>
      </c>
      <c r="E376" s="34">
        <v>0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 ht="15" hidden="1" x14ac:dyDescent="0.2">
      <c r="A377" s="10"/>
      <c r="B377" s="12" t="s">
        <v>471</v>
      </c>
      <c r="C377" s="13" t="s">
        <v>472</v>
      </c>
      <c r="D377" s="34">
        <v>0</v>
      </c>
      <c r="E377" s="34">
        <v>0</v>
      </c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 ht="15" hidden="1" x14ac:dyDescent="0.2">
      <c r="A378" s="10"/>
      <c r="B378" s="12" t="s">
        <v>473</v>
      </c>
      <c r="C378" s="13" t="s">
        <v>474</v>
      </c>
      <c r="D378" s="34">
        <v>100</v>
      </c>
      <c r="E378" s="34">
        <v>100</v>
      </c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 ht="15" hidden="1" x14ac:dyDescent="0.2">
      <c r="A379" s="10"/>
      <c r="B379" s="12" t="s">
        <v>475</v>
      </c>
      <c r="C379" s="13" t="s">
        <v>476</v>
      </c>
      <c r="D379" s="34">
        <v>0</v>
      </c>
      <c r="E379" s="34">
        <v>0</v>
      </c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5" hidden="1" x14ac:dyDescent="0.2">
      <c r="A380" s="10"/>
      <c r="B380" s="12" t="s">
        <v>477</v>
      </c>
      <c r="C380" s="13" t="s">
        <v>478</v>
      </c>
      <c r="D380" s="34">
        <v>0</v>
      </c>
      <c r="E380" s="34">
        <v>0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5" hidden="1" x14ac:dyDescent="0.2">
      <c r="A381" s="10"/>
      <c r="B381" s="12" t="s">
        <v>479</v>
      </c>
      <c r="C381" s="13" t="s">
        <v>480</v>
      </c>
      <c r="D381" s="34">
        <v>0</v>
      </c>
      <c r="E381" s="34">
        <v>0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5" x14ac:dyDescent="0.2">
      <c r="A382" s="10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 ht="30" customHeight="1" x14ac:dyDescent="0.2">
      <c r="A383" s="66" t="s">
        <v>483</v>
      </c>
      <c r="B383" s="67"/>
      <c r="C383" s="68"/>
      <c r="D383" s="42">
        <f>D367-D370</f>
        <v>-5.9662852436304092E-10</v>
      </c>
      <c r="E383" s="42">
        <f>E367-E370</f>
        <v>9.4587448984384537E-11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 ht="15" thickBot="1" x14ac:dyDescent="0.25">
      <c r="A384" s="51"/>
      <c r="B384" s="52"/>
      <c r="C384" s="52"/>
      <c r="D384" s="52"/>
      <c r="E384" s="52"/>
    </row>
    <row r="385" spans="1:5" ht="15" thickTop="1" x14ac:dyDescent="0.2">
      <c r="A385" s="49"/>
      <c r="B385" s="50"/>
      <c r="C385" s="50"/>
      <c r="D385" s="50"/>
      <c r="E385" s="50"/>
    </row>
    <row r="386" spans="1:5" x14ac:dyDescent="0.2">
      <c r="D386" s="53"/>
    </row>
    <row r="388" spans="1:5" x14ac:dyDescent="0.2">
      <c r="D388" s="26"/>
    </row>
    <row r="389" spans="1:5" x14ac:dyDescent="0.2">
      <c r="A389" s="7"/>
      <c r="D389" s="26"/>
    </row>
    <row r="390" spans="1:5" x14ac:dyDescent="0.2">
      <c r="D390" s="26"/>
    </row>
  </sheetData>
  <mergeCells count="24">
    <mergeCell ref="B271:C271"/>
    <mergeCell ref="B258:C258"/>
    <mergeCell ref="D105:D106"/>
    <mergeCell ref="A105:C106"/>
    <mergeCell ref="A383:C383"/>
    <mergeCell ref="B370:C370"/>
    <mergeCell ref="A332:C332"/>
    <mergeCell ref="A344:C344"/>
    <mergeCell ref="A365:C365"/>
    <mergeCell ref="A367:C367"/>
    <mergeCell ref="B335:C335"/>
    <mergeCell ref="B356:C356"/>
    <mergeCell ref="B347:C347"/>
    <mergeCell ref="B338:C338"/>
    <mergeCell ref="E105:E106"/>
    <mergeCell ref="A302:C302"/>
    <mergeCell ref="B285:C285"/>
    <mergeCell ref="A1:C1"/>
    <mergeCell ref="A300:C300"/>
    <mergeCell ref="B327:C327"/>
    <mergeCell ref="B320:C320"/>
    <mergeCell ref="B314:C314"/>
    <mergeCell ref="B305:C305"/>
    <mergeCell ref="B281:C281"/>
  </mergeCells>
  <phoneticPr fontId="1" type="noConversion"/>
  <pageMargins left="0.75" right="0.75" top="1" bottom="1" header="0.5" footer="0.5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2015-2014 </vt:lpstr>
      <vt:lpstr>'2015-2014 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Catia Biliotti</cp:lastModifiedBy>
  <cp:lastPrinted>2015-02-13T10:28:47Z</cp:lastPrinted>
  <dcterms:created xsi:type="dcterms:W3CDTF">2013-08-29T10:54:58Z</dcterms:created>
  <dcterms:modified xsi:type="dcterms:W3CDTF">2019-03-26T09:45:48Z</dcterms:modified>
</cp:coreProperties>
</file>